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NET MUSAVIRLIK\04_proje\564_kosb_zemin_etut_istinat_proje_hiz_114_7\05_kesif\01_ihale_dosyası\"/>
    </mc:Choice>
  </mc:AlternateContent>
  <xr:revisionPtr revIDLastSave="0" documentId="13_ncr:1_{C1F937AF-3AEC-463A-96AF-262B10608116}" xr6:coauthVersionLast="47" xr6:coauthVersionMax="47" xr10:uidLastSave="{00000000-0000-0000-0000-000000000000}"/>
  <bookViews>
    <workbookView xWindow="-108" yWindow="-108" windowWidth="23256" windowHeight="12456" firstSheet="1" activeTab="1" xr2:uid="{30834AED-28BA-482B-B03E-50AA020D7327}"/>
  </bookViews>
  <sheets>
    <sheet name="Yıkım Söküm İşleri" sheetId="3" r:id="rId1"/>
    <sheet name="Kazı Dolgu İşleri" sheetId="4" r:id="rId2"/>
    <sheet name="Betonarme Konvensiyonel İşler" sheetId="1" r:id="rId3"/>
    <sheet name="drenaj" sheetId="2" r:id="rId4"/>
    <sheet name="panel çit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5" l="1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6" i="2"/>
  <c r="H61" i="2"/>
  <c r="I61" i="2" s="1"/>
  <c r="H62" i="2"/>
  <c r="I62" i="2" s="1"/>
  <c r="H63" i="2"/>
  <c r="I63" i="2" s="1"/>
  <c r="H64" i="2"/>
  <c r="I64" i="2" s="1"/>
  <c r="H65" i="2"/>
  <c r="H66" i="2"/>
  <c r="H67" i="2"/>
  <c r="H68" i="2"/>
  <c r="H69" i="2"/>
  <c r="H70" i="2"/>
  <c r="I70" i="2" s="1"/>
  <c r="H71" i="2"/>
  <c r="I71" i="2" s="1"/>
  <c r="H72" i="2"/>
  <c r="I72" i="2" s="1"/>
  <c r="H73" i="2"/>
  <c r="H74" i="2"/>
  <c r="H75" i="2"/>
  <c r="H76" i="2"/>
  <c r="H77" i="2"/>
  <c r="I77" i="2" s="1"/>
  <c r="H78" i="2"/>
  <c r="I78" i="2" s="1"/>
  <c r="H79" i="2"/>
  <c r="I79" i="2" s="1"/>
  <c r="H80" i="2"/>
  <c r="I80" i="2" s="1"/>
  <c r="H81" i="2"/>
  <c r="H82" i="2"/>
  <c r="H83" i="2"/>
  <c r="H84" i="2"/>
  <c r="H60" i="2"/>
  <c r="I84" i="2"/>
  <c r="I83" i="2"/>
  <c r="I82" i="2"/>
  <c r="I81" i="2"/>
  <c r="I76" i="2"/>
  <c r="I75" i="2"/>
  <c r="I74" i="2"/>
  <c r="I73" i="2"/>
  <c r="I69" i="2"/>
  <c r="I68" i="2"/>
  <c r="I67" i="2"/>
  <c r="I66" i="2"/>
  <c r="I65" i="2"/>
  <c r="I60" i="2"/>
  <c r="I49" i="4"/>
  <c r="I48" i="4"/>
  <c r="I43" i="4"/>
  <c r="I42" i="4"/>
  <c r="I44" i="4" s="1"/>
  <c r="I37" i="4"/>
  <c r="I36" i="4"/>
  <c r="I38" i="4" s="1"/>
  <c r="I31" i="4"/>
  <c r="I30" i="4"/>
  <c r="I32" i="4" s="1"/>
  <c r="I25" i="4"/>
  <c r="I24" i="4"/>
  <c r="I9" i="3"/>
  <c r="I8" i="3"/>
  <c r="I31" i="5" l="1"/>
  <c r="I50" i="4"/>
  <c r="I85" i="2"/>
  <c r="H166" i="1"/>
  <c r="F166" i="1"/>
  <c r="I166" i="1" s="1"/>
  <c r="H165" i="1"/>
  <c r="F165" i="1"/>
  <c r="H160" i="1"/>
  <c r="F160" i="1"/>
  <c r="H159" i="1"/>
  <c r="F159" i="1"/>
  <c r="H158" i="1"/>
  <c r="F158" i="1"/>
  <c r="H157" i="1"/>
  <c r="F157" i="1"/>
  <c r="H156" i="1"/>
  <c r="F156" i="1"/>
  <c r="H155" i="1"/>
  <c r="F155" i="1"/>
  <c r="H154" i="1"/>
  <c r="F154" i="1"/>
  <c r="H153" i="1"/>
  <c r="F153" i="1"/>
  <c r="H148" i="1"/>
  <c r="F148" i="1"/>
  <c r="H147" i="1"/>
  <c r="F147" i="1"/>
  <c r="H146" i="1"/>
  <c r="F146" i="1"/>
  <c r="H145" i="1"/>
  <c r="F145" i="1"/>
  <c r="H144" i="1"/>
  <c r="F144" i="1"/>
  <c r="H143" i="1"/>
  <c r="F143" i="1"/>
  <c r="H136" i="1"/>
  <c r="H138" i="1"/>
  <c r="H137" i="1"/>
  <c r="H133" i="1"/>
  <c r="H132" i="1"/>
  <c r="H131" i="1"/>
  <c r="H130" i="1"/>
  <c r="F138" i="1"/>
  <c r="F137" i="1"/>
  <c r="F136" i="1"/>
  <c r="F135" i="1"/>
  <c r="F134" i="1"/>
  <c r="I134" i="1" s="1"/>
  <c r="F133" i="1"/>
  <c r="F132" i="1"/>
  <c r="F131" i="1"/>
  <c r="F130" i="1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01" i="1"/>
  <c r="I126" i="1"/>
  <c r="H126" i="1"/>
  <c r="G126" i="1"/>
  <c r="F126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72" i="1"/>
  <c r="H97" i="1"/>
  <c r="G97" i="1"/>
  <c r="F97" i="1"/>
  <c r="I66" i="1"/>
  <c r="I67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19" i="1"/>
  <c r="I18" i="1"/>
  <c r="I17" i="1"/>
  <c r="I14" i="1"/>
  <c r="I15" i="1"/>
  <c r="I16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13" i="1"/>
  <c r="F8" i="1"/>
  <c r="I8" i="1" s="1"/>
  <c r="I56" i="2" l="1"/>
  <c r="I165" i="1"/>
  <c r="I26" i="4"/>
  <c r="I10" i="3"/>
  <c r="I136" i="1"/>
  <c r="I133" i="1"/>
  <c r="I143" i="1"/>
  <c r="I160" i="1"/>
  <c r="I158" i="1"/>
  <c r="I147" i="1"/>
  <c r="I130" i="1"/>
  <c r="I153" i="1"/>
  <c r="I156" i="1"/>
  <c r="I154" i="1"/>
  <c r="I157" i="1"/>
  <c r="I159" i="1"/>
  <c r="I155" i="1"/>
  <c r="I138" i="1"/>
  <c r="I132" i="1"/>
  <c r="I131" i="1"/>
  <c r="I145" i="1"/>
  <c r="I148" i="1"/>
  <c r="I137" i="1"/>
  <c r="I146" i="1"/>
  <c r="I144" i="1"/>
  <c r="I135" i="1"/>
  <c r="J126" i="1"/>
  <c r="I97" i="1"/>
  <c r="I68" i="1"/>
  <c r="I38" i="1"/>
  <c r="F7" i="1"/>
  <c r="I7" i="1" s="1"/>
  <c r="I167" i="1" l="1"/>
  <c r="I161" i="1"/>
  <c r="I149" i="1"/>
  <c r="I139" i="1"/>
  <c r="I9" i="1"/>
</calcChain>
</file>

<file path=xl/sharedStrings.xml><?xml version="1.0" encoding="utf-8"?>
<sst xmlns="http://schemas.openxmlformats.org/spreadsheetml/2006/main" count="468" uniqueCount="111">
  <si>
    <t>Açıklama</t>
  </si>
  <si>
    <t>Adet</t>
  </si>
  <si>
    <t>En</t>
  </si>
  <si>
    <t>Boy</t>
  </si>
  <si>
    <t>Yükseklik</t>
  </si>
  <si>
    <t>Toplam</t>
  </si>
  <si>
    <t>Poz No</t>
  </si>
  <si>
    <t>15.150.1003</t>
  </si>
  <si>
    <t>Beton santralinde üretilen veya satın alınan ve beton pompasıyla basılan, C 16/20 basınç dayanım sınıfında, gri renkte, normal hazır beton dökülmesi (beton nakli dahil)</t>
  </si>
  <si>
    <t>Birimi</t>
  </si>
  <si>
    <t>m³</t>
  </si>
  <si>
    <t>Benzeri</t>
  </si>
  <si>
    <t>15.150.1006</t>
  </si>
  <si>
    <t>Beton santralinde üretilen veya satın alınan ve beton pompasıyla basılan, C 30/37 basınç dayanım sınıfında, gri renkte, normal hazır beton dökülmesi (beton nakli dahil)</t>
  </si>
  <si>
    <t>T1</t>
  </si>
  <si>
    <t>T1A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</si>
  <si>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</si>
  <si>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</si>
  <si>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</si>
  <si>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</si>
  <si>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</si>
  <si>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</si>
  <si>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</si>
  <si>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</si>
  <si>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</si>
  <si>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</si>
  <si>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</si>
  <si>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</si>
  <si>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</si>
  <si>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</si>
  <si>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T15A</t>
  </si>
  <si>
    <t>T15B</t>
  </si>
  <si>
    <t>T16</t>
  </si>
  <si>
    <t>T16A</t>
  </si>
  <si>
    <t>T16B</t>
  </si>
  <si>
    <t>T17</t>
  </si>
  <si>
    <t>T18</t>
  </si>
  <si>
    <t>T19</t>
  </si>
  <si>
    <t>T19A</t>
  </si>
  <si>
    <t>15.180.1003</t>
  </si>
  <si>
    <t>Plywood ile düz yüzeyli betonarme kalıbı yapılması</t>
  </si>
  <si>
    <t>m²</t>
  </si>
  <si>
    <t>Grobeton</t>
  </si>
  <si>
    <t>15.160.1003</t>
  </si>
  <si>
    <t>Ø 8 - Ø 12 mm nervürlü beton çelik çubuğu, çubukların kesilmesi, bükülmesi ve yerine konulması</t>
  </si>
  <si>
    <t>Kg</t>
  </si>
  <si>
    <t>Ø8</t>
  </si>
  <si>
    <t>Ø10</t>
  </si>
  <si>
    <t>Ø12</t>
  </si>
  <si>
    <t>Ø14</t>
  </si>
  <si>
    <t>Ø16</t>
  </si>
  <si>
    <t>Ø20</t>
  </si>
  <si>
    <t>Ø24</t>
  </si>
  <si>
    <t>m</t>
  </si>
  <si>
    <t xml:space="preserve">15.204.1003 </t>
  </si>
  <si>
    <t xml:space="preserve">Ø 160 mm anma çaplı, PVC esaslı koruge drenaj borusunun temini ve yerine döşenmesi </t>
  </si>
  <si>
    <t>15.185.1005</t>
  </si>
  <si>
    <t>Çelik borudan kalıp iskelesi yapılması (0,00-4,00 m arası)</t>
  </si>
  <si>
    <t>15.185.1006</t>
  </si>
  <si>
    <t>Çelik borudan kalıp iskelesi yapılması (4,01-6,00 m arası)</t>
  </si>
  <si>
    <t>15.185.1007</t>
  </si>
  <si>
    <t>Çelik borudan kalıp iskelesi yapılması (6,01-8,00m arası)</t>
  </si>
  <si>
    <t>15.185.1008</t>
  </si>
  <si>
    <t>Çelik borudan kalıp iskelesi yapılması 8,01-10,00m arası)</t>
  </si>
  <si>
    <t>15.120.1002</t>
  </si>
  <si>
    <t>Makine ile yumuşak ve sert küskülük kazılması (serbest kazı)</t>
  </si>
  <si>
    <t>İstinat Kazısı</t>
  </si>
  <si>
    <t>Nebati Toprak 30cm</t>
  </si>
  <si>
    <t>15.120.1002-01</t>
  </si>
  <si>
    <t>Makine ile yumuşak ve sert küskülük kazılması (serbest kazı),Döküm Sahasına Nakli (Harç Bedeli Dahil)</t>
  </si>
  <si>
    <t>15.125.1008</t>
  </si>
  <si>
    <t>32mm'ye kadar kırmataş temin edilerek, makine ile serme, sulama ve sıkıştırma yapılması</t>
  </si>
  <si>
    <t>Dolgu</t>
  </si>
  <si>
    <t>15.125.1010</t>
  </si>
  <si>
    <t>63mm'ye kadar kırmataş temin edilerek, makine ile serme, sulama ve sıkıştırma yapılması</t>
  </si>
  <si>
    <t>15.125.1006</t>
  </si>
  <si>
    <t>Çakıl temin edilerek, drenaj yapılması</t>
  </si>
  <si>
    <t xml:space="preserve">T1 </t>
  </si>
  <si>
    <t>T1  Barbakan</t>
  </si>
  <si>
    <t>T1A  Barbakan</t>
  </si>
  <si>
    <t>T2  Barbakan</t>
  </si>
  <si>
    <t>T3  Barbakan</t>
  </si>
  <si>
    <t>T4  Barbakan</t>
  </si>
  <si>
    <t>T5  Barbakan</t>
  </si>
  <si>
    <t>T6  Barbakan</t>
  </si>
  <si>
    <t>T7  Barbakan</t>
  </si>
  <si>
    <t>T8  Barbakan</t>
  </si>
  <si>
    <t>T9  Barbakan</t>
  </si>
  <si>
    <t>T10  Barbakan</t>
  </si>
  <si>
    <t>T11  Barbakan</t>
  </si>
  <si>
    <t>T12  Barbakan</t>
  </si>
  <si>
    <t>T13  Barbakan</t>
  </si>
  <si>
    <t>T14  Barbakan</t>
  </si>
  <si>
    <t>T15  Barbakan</t>
  </si>
  <si>
    <t>T15A  Barbakan</t>
  </si>
  <si>
    <t>T15B  Barbakan</t>
  </si>
  <si>
    <t>T16  Barbakan</t>
  </si>
  <si>
    <t>T16A  Barbakan</t>
  </si>
  <si>
    <t>T16B  Barbakan</t>
  </si>
  <si>
    <t>T17  Barbakan</t>
  </si>
  <si>
    <t>T18  Barbakan</t>
  </si>
  <si>
    <t>T19  Barbakan</t>
  </si>
  <si>
    <t>T19A  Barbakan</t>
  </si>
  <si>
    <t xml:space="preserve">15.245.1002 </t>
  </si>
  <si>
    <t>250 gr/m² ağırlıkta geotekstil keçe serilmesi</t>
  </si>
  <si>
    <t>Mevcut İstinat</t>
  </si>
  <si>
    <t>Mevut Temel</t>
  </si>
  <si>
    <t>77.100.1005</t>
  </si>
  <si>
    <t>Mevcut Perde ve Temellerin Kırılması</t>
  </si>
  <si>
    <t xml:space="preserve">15.555.1001 </t>
  </si>
  <si>
    <t>1,00 m yükseklikte, Ø 4,5 mm çapında 50 x 150 mm göz aralıklı min. 2 bükümlü sıcak daldırma galvaniz üzeri elektrostatik polyester toz boyalı panel teller ile çit yapılması (Direk aralığı 2,5 m olacak şekilde duvar üzeri uygulama)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</si>
</sst>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\ &quot;m³&quot;"/>
    <numFmt numFmtId="165" formatCode="0.00\ &quot;m²&quot;"/>
    <numFmt numFmtId="166" formatCode="#,##0.00\ &quot;Kg&quot;"/>
    <numFmt numFmtId="167" formatCode="0.00\ &quot;m&quot;"/>
  </numFmts>
  <fonts count="3" x14ac:knownFonts="1">
    <font>
      <sz val="11"/>
      <color theme="1"/>
      <name val="Century Gothic"/>
      <family val="2"/>
      <charset val="162"/>
    </font>
    <font>
      <b/>
      <sz val="11"/>
      <color theme="1"/>
      <name val="Century Gothic"/>
      <family val="2"/>
      <charset val="162"/>
    </font>
    <font>
      <sz val="1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2" fontId="0" fillId="0" borderId="1" xfId="0" applyNumberForma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right" vertical="center"/>
    </xf>
    <xf numFmtId="165" fontId="1" fillId="3" borderId="1" xfId="0" applyNumberFormat="1" applyFont="1" applyFill="1" applyBorder="1" applyAlignment="1">
      <alignment horizontal="right" vertical="center"/>
    </xf>
    <xf numFmtId="166" fontId="1" fillId="3" borderId="1" xfId="0" applyNumberFormat="1" applyFont="1" applyFill="1" applyBorder="1" applyAlignment="1">
      <alignment horizontal="right" vertical="center"/>
    </xf>
    <xf numFmtId="167" fontId="1" fillId="3" borderId="1" xfId="0" applyNumberFormat="1" applyFont="1" applyFill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left" vertical="center" wrapText="1"/>
    </xf>
    <xf numFmtId="3" fontId="1" fillId="2" borderId="4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Normal 10 2" xfId="1" xr:uid="{69C57F67-A62B-4092-8D8B-AA6CBA9FBC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333375</xdr:colOff>
      <xdr:row>2</xdr:row>
      <xdr:rowOff>19050</xdr:rowOff>
    </xdr:from>
    <xdr:to>
      <xdr:col>17</xdr:col>
      <xdr:colOff>653759</xdr:colOff>
      <xdr:row>19</xdr:row>
      <xdr:rowOff>56700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824D8F8A-D8D7-4B8C-8BFD-85C849A7E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625" y="438150"/>
          <a:ext cx="7673684" cy="36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</xdr:row>
      <xdr:rowOff>19050</xdr:rowOff>
    </xdr:from>
    <xdr:to>
      <xdr:col>7</xdr:col>
      <xdr:colOff>160408</xdr:colOff>
      <xdr:row>19</xdr:row>
      <xdr:rowOff>56700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C0996661-BC6B-4FFF-9B6A-F5B6D31CE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5325" y="438150"/>
          <a:ext cx="6208783" cy="3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1E967-4927-4EA4-AA25-8B90D10C1BA5}">
  <dimension ref="B6:I10"/>
  <sheetViews>
    <sheetView workbookViewId="0">
      <selection activeCell="G22" sqref="G22"/>
    </sheetView>
  </sheetViews>
  <sheetFormatPr defaultRowHeight="13.8" x14ac:dyDescent="0.25"/>
  <cols>
    <col min="2" max="2" width="11.59765625" customWidth="1"/>
    <col min="3" max="3" width="25.09765625" customWidth="1"/>
    <col min="6" max="6" width="10.69921875" bestFit="1" customWidth="1"/>
    <col min="7" max="10" width="11.69921875" bestFit="1" customWidth="1"/>
    <col min="14" max="14" width="7.19921875" customWidth="1"/>
  </cols>
  <sheetData>
    <row r="6" spans="2:9" ht="30" customHeight="1" x14ac:dyDescent="0.25">
      <c r="B6" s="8" t="s">
        <v>6</v>
      </c>
      <c r="C6" s="8" t="s">
        <v>0</v>
      </c>
      <c r="D6" s="8" t="s">
        <v>1</v>
      </c>
      <c r="E6" s="8" t="s">
        <v>11</v>
      </c>
      <c r="F6" s="8" t="s">
        <v>2</v>
      </c>
      <c r="G6" s="8" t="s">
        <v>3</v>
      </c>
      <c r="H6" s="8" t="s">
        <v>4</v>
      </c>
      <c r="I6" s="8" t="s">
        <v>5</v>
      </c>
    </row>
    <row r="7" spans="2:9" ht="30" customHeight="1" x14ac:dyDescent="0.25">
      <c r="B7" s="5" t="s">
        <v>107</v>
      </c>
      <c r="C7" s="15" t="s">
        <v>108</v>
      </c>
      <c r="D7" s="16"/>
      <c r="E7" s="16"/>
      <c r="F7" s="16"/>
      <c r="G7" s="17"/>
      <c r="H7" s="6" t="s">
        <v>9</v>
      </c>
      <c r="I7" s="7" t="s">
        <v>10</v>
      </c>
    </row>
    <row r="8" spans="2:9" x14ac:dyDescent="0.25">
      <c r="B8" s="2"/>
      <c r="C8" s="2" t="s">
        <v>105</v>
      </c>
      <c r="D8" s="1">
        <v>1</v>
      </c>
      <c r="E8" s="1">
        <v>1</v>
      </c>
      <c r="F8" s="3">
        <v>0.3</v>
      </c>
      <c r="G8" s="2">
        <v>242.06</v>
      </c>
      <c r="H8" s="3">
        <v>4.5999999999999996</v>
      </c>
      <c r="I8" s="4">
        <f>IF(D8="","",IF((IF(ISNUMBER(D8)=TRUE,D8,1))*(IF(ISNUMBER(E8)=TRUE,E8,1))*(IF(ISNUMBER(#REF!)=TRUE,#REF!,1))*(IF(ISNUMBER(F8)=TRUE,F8,1))*(IF(ISNUMBER(G8)=TRUE,G8,1))*(IF(ISNUMBER(H8)=TRUE,H8,1))&gt;=0,(IF(ISNUMBER(D8)=TRUE,D8,1))*(IF(ISNUMBER(E8)=TRUE,E8,1))*(IF(ISNUMBER(#REF!)=TRUE,#REF!,1))*(IF(ISNUMBER(F8)=TRUE,F8,1))*(IF(ISNUMBER(G8)=TRUE,G8,1))*(IF(ISNUMBER(H8)=TRUE,H8,1)),""))</f>
        <v>334.04279999999994</v>
      </c>
    </row>
    <row r="9" spans="2:9" x14ac:dyDescent="0.25">
      <c r="B9" s="2"/>
      <c r="C9" s="2" t="s">
        <v>106</v>
      </c>
      <c r="D9" s="1">
        <v>1</v>
      </c>
      <c r="E9" s="1">
        <v>1</v>
      </c>
      <c r="F9" s="3">
        <v>3</v>
      </c>
      <c r="G9" s="2">
        <v>242.06</v>
      </c>
      <c r="H9" s="3">
        <v>0.3</v>
      </c>
      <c r="I9" s="4">
        <f>IF(D9="","",IF((IF(ISNUMBER(D9)=TRUE,D9,1))*(IF(ISNUMBER(E9)=TRUE,E9,1))*(IF(ISNUMBER(#REF!)=TRUE,#REF!,1))*(IF(ISNUMBER(F9)=TRUE,F9,1))*(IF(ISNUMBER(G9)=TRUE,G9,1))*(IF(ISNUMBER(H9)=TRUE,H9,1))&gt;=0,(IF(ISNUMBER(D9)=TRUE,D9,1))*(IF(ISNUMBER(E9)=TRUE,E9,1))*(IF(ISNUMBER(#REF!)=TRUE,#REF!,1))*(IF(ISNUMBER(F9)=TRUE,F9,1))*(IF(ISNUMBER(G9)=TRUE,G9,1))*(IF(ISNUMBER(H9)=TRUE,H9,1)),""))</f>
        <v>217.85400000000001</v>
      </c>
    </row>
    <row r="10" spans="2:9" x14ac:dyDescent="0.25">
      <c r="H10" s="9" t="s">
        <v>5</v>
      </c>
      <c r="I10" s="11">
        <f>SUM(I8:I9)</f>
        <v>551.89679999999998</v>
      </c>
    </row>
  </sheetData>
  <mergeCells count="1">
    <mergeCell ref="C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824B4-8330-406A-BCDD-D75110E3C892}">
  <dimension ref="B22:I50"/>
  <sheetViews>
    <sheetView tabSelected="1" workbookViewId="0">
      <selection activeCell="K46" sqref="K46"/>
    </sheetView>
  </sheetViews>
  <sheetFormatPr defaultRowHeight="13.8" x14ac:dyDescent="0.25"/>
  <cols>
    <col min="2" max="2" width="13.8984375" customWidth="1"/>
    <col min="3" max="3" width="25.09765625" customWidth="1"/>
    <col min="6" max="6" width="10.69921875" bestFit="1" customWidth="1"/>
    <col min="7" max="10" width="11.69921875" bestFit="1" customWidth="1"/>
    <col min="14" max="14" width="7.19921875" customWidth="1"/>
  </cols>
  <sheetData>
    <row r="22" spans="2:9" ht="30" customHeight="1" x14ac:dyDescent="0.25">
      <c r="B22" s="8" t="s">
        <v>6</v>
      </c>
      <c r="C22" s="8" t="s">
        <v>0</v>
      </c>
      <c r="D22" s="8" t="s">
        <v>1</v>
      </c>
      <c r="E22" s="8" t="s">
        <v>11</v>
      </c>
      <c r="F22" s="8" t="s">
        <v>2</v>
      </c>
      <c r="G22" s="8" t="s">
        <v>3</v>
      </c>
      <c r="H22" s="8" t="s">
        <v>4</v>
      </c>
      <c r="I22" s="8" t="s">
        <v>5</v>
      </c>
    </row>
    <row r="23" spans="2:9" ht="30" customHeight="1" x14ac:dyDescent="0.25">
      <c r="B23" s="5" t="s">
        <v>64</v>
      </c>
      <c r="C23" s="15" t="s">
        <v>65</v>
      </c>
      <c r="D23" s="16"/>
      <c r="E23" s="16"/>
      <c r="F23" s="16"/>
      <c r="G23" s="17"/>
      <c r="H23" s="6" t="s">
        <v>9</v>
      </c>
      <c r="I23" s="7" t="s">
        <v>10</v>
      </c>
    </row>
    <row r="24" spans="2:9" x14ac:dyDescent="0.25">
      <c r="B24" s="2"/>
      <c r="C24" s="2" t="s">
        <v>66</v>
      </c>
      <c r="D24" s="1">
        <v>1</v>
      </c>
      <c r="E24" s="1"/>
      <c r="F24" s="3"/>
      <c r="G24" s="2"/>
      <c r="H24" s="3">
        <v>3600</v>
      </c>
      <c r="I24" s="4">
        <f>IF(D24="","",IF((IF(ISNUMBER(D24)=TRUE,D24,1))*(IF(ISNUMBER(E24)=TRUE,E24,1))*(IF(ISNUMBER(#REF!)=TRUE,#REF!,1))*(IF(ISNUMBER(F24)=TRUE,F24,1))*(IF(ISNUMBER(G24)=TRUE,G24,1))*(IF(ISNUMBER(H24)=TRUE,H24,1))&gt;=0,(IF(ISNUMBER(D24)=TRUE,D24,1))*(IF(ISNUMBER(E24)=TRUE,E24,1))*(IF(ISNUMBER(#REF!)=TRUE,#REF!,1))*(IF(ISNUMBER(F24)=TRUE,F24,1))*(IF(ISNUMBER(G24)=TRUE,G24,1))*(IF(ISNUMBER(H24)=TRUE,H24,1)),""))</f>
        <v>3600</v>
      </c>
    </row>
    <row r="25" spans="2:9" x14ac:dyDescent="0.25">
      <c r="B25" s="2"/>
      <c r="C25" s="2"/>
      <c r="D25" s="1"/>
      <c r="E25" s="1"/>
      <c r="F25" s="3"/>
      <c r="G25" s="2"/>
      <c r="H25" s="3"/>
      <c r="I25" s="4" t="str">
        <f>IF(D25="","",IF((IF(ISNUMBER(D25)=TRUE,D25,1))*(IF(ISNUMBER(E25)=TRUE,E25,1))*(IF(ISNUMBER(#REF!)=TRUE,#REF!,1))*(IF(ISNUMBER(F25)=TRUE,F25,1))*(IF(ISNUMBER(G25)=TRUE,G25,1))*(IF(ISNUMBER(H25)=TRUE,H25,1))&gt;=0,(IF(ISNUMBER(D25)=TRUE,D25,1))*(IF(ISNUMBER(E25)=TRUE,E25,1))*(IF(ISNUMBER(#REF!)=TRUE,#REF!,1))*(IF(ISNUMBER(F25)=TRUE,F25,1))*(IF(ISNUMBER(G25)=TRUE,G25,1))*(IF(ISNUMBER(H25)=TRUE,H25,1)),""))</f>
        <v/>
      </c>
    </row>
    <row r="26" spans="2:9" x14ac:dyDescent="0.25">
      <c r="H26" s="9" t="s">
        <v>5</v>
      </c>
      <c r="I26" s="11">
        <f>SUM(I24:I25)</f>
        <v>3600</v>
      </c>
    </row>
    <row r="28" spans="2:9" ht="30" customHeight="1" x14ac:dyDescent="0.25">
      <c r="B28" s="8" t="s">
        <v>6</v>
      </c>
      <c r="C28" s="8" t="s">
        <v>0</v>
      </c>
      <c r="D28" s="8" t="s">
        <v>1</v>
      </c>
      <c r="E28" s="8" t="s">
        <v>11</v>
      </c>
      <c r="F28" s="8" t="s">
        <v>2</v>
      </c>
      <c r="G28" s="8" t="s">
        <v>3</v>
      </c>
      <c r="H28" s="8" t="s">
        <v>4</v>
      </c>
      <c r="I28" s="8" t="s">
        <v>5</v>
      </c>
    </row>
    <row r="29" spans="2:9" ht="30" customHeight="1" x14ac:dyDescent="0.25">
      <c r="B29" s="5" t="s">
        <v>68</v>
      </c>
      <c r="C29" s="15" t="s">
        <v>69</v>
      </c>
      <c r="D29" s="16"/>
      <c r="E29" s="16"/>
      <c r="F29" s="16"/>
      <c r="G29" s="17"/>
      <c r="H29" s="6" t="s">
        <v>9</v>
      </c>
      <c r="I29" s="7" t="s">
        <v>10</v>
      </c>
    </row>
    <row r="30" spans="2:9" x14ac:dyDescent="0.25">
      <c r="B30" s="2"/>
      <c r="C30" s="2" t="s">
        <v>67</v>
      </c>
      <c r="D30" s="1">
        <v>1</v>
      </c>
      <c r="E30" s="1"/>
      <c r="F30" s="3"/>
      <c r="G30" s="2"/>
      <c r="H30" s="3">
        <v>600</v>
      </c>
      <c r="I30" s="4">
        <f>IF(D30="","",IF((IF(ISNUMBER(D30)=TRUE,D30,1))*(IF(ISNUMBER(E30)=TRUE,E30,1))*(IF(ISNUMBER(#REF!)=TRUE,#REF!,1))*(IF(ISNUMBER(F30)=TRUE,F30,1))*(IF(ISNUMBER(G30)=TRUE,G30,1))*(IF(ISNUMBER(H30)=TRUE,H30,1))&gt;=0,(IF(ISNUMBER(D30)=TRUE,D30,1))*(IF(ISNUMBER(E30)=TRUE,E30,1))*(IF(ISNUMBER(#REF!)=TRUE,#REF!,1))*(IF(ISNUMBER(F30)=TRUE,F30,1))*(IF(ISNUMBER(G30)=TRUE,G30,1))*(IF(ISNUMBER(H30)=TRUE,H30,1)),""))</f>
        <v>600</v>
      </c>
    </row>
    <row r="31" spans="2:9" x14ac:dyDescent="0.25">
      <c r="B31" s="2"/>
      <c r="C31" s="2"/>
      <c r="D31" s="1"/>
      <c r="E31" s="1"/>
      <c r="F31" s="3"/>
      <c r="G31" s="2"/>
      <c r="H31" s="3"/>
      <c r="I31" s="4" t="str">
        <f>IF(D31="","",IF((IF(ISNUMBER(D31)=TRUE,D31,1))*(IF(ISNUMBER(E31)=TRUE,E31,1))*(IF(ISNUMBER(#REF!)=TRUE,#REF!,1))*(IF(ISNUMBER(F31)=TRUE,F31,1))*(IF(ISNUMBER(G31)=TRUE,G31,1))*(IF(ISNUMBER(H31)=TRUE,H31,1))&gt;=0,(IF(ISNUMBER(D31)=TRUE,D31,1))*(IF(ISNUMBER(E31)=TRUE,E31,1))*(IF(ISNUMBER(#REF!)=TRUE,#REF!,1))*(IF(ISNUMBER(F31)=TRUE,F31,1))*(IF(ISNUMBER(G31)=TRUE,G31,1))*(IF(ISNUMBER(H31)=TRUE,H31,1)),""))</f>
        <v/>
      </c>
    </row>
    <row r="32" spans="2:9" x14ac:dyDescent="0.25">
      <c r="H32" s="9" t="s">
        <v>5</v>
      </c>
      <c r="I32" s="11">
        <f>SUM(I30:I31)</f>
        <v>600</v>
      </c>
    </row>
    <row r="34" spans="2:9" ht="30" customHeight="1" x14ac:dyDescent="0.25">
      <c r="B34" s="8" t="s">
        <v>6</v>
      </c>
      <c r="C34" s="8" t="s">
        <v>0</v>
      </c>
      <c r="D34" s="8" t="s">
        <v>1</v>
      </c>
      <c r="E34" s="8" t="s">
        <v>11</v>
      </c>
      <c r="F34" s="8" t="s">
        <v>2</v>
      </c>
      <c r="G34" s="8" t="s">
        <v>3</v>
      </c>
      <c r="H34" s="8" t="s">
        <v>4</v>
      </c>
      <c r="I34" s="8" t="s">
        <v>5</v>
      </c>
    </row>
    <row r="35" spans="2:9" ht="30" customHeight="1" x14ac:dyDescent="0.25">
      <c r="B35" s="5" t="s">
        <v>70</v>
      </c>
      <c r="C35" s="15" t="s">
        <v>71</v>
      </c>
      <c r="D35" s="16"/>
      <c r="E35" s="16"/>
      <c r="F35" s="16"/>
      <c r="G35" s="17"/>
      <c r="H35" s="6" t="s">
        <v>9</v>
      </c>
      <c r="I35" s="7" t="s">
        <v>10</v>
      </c>
    </row>
    <row r="36" spans="2:9" x14ac:dyDescent="0.25">
      <c r="B36" s="2"/>
      <c r="C36" s="2" t="s">
        <v>72</v>
      </c>
      <c r="D36" s="1">
        <v>1</v>
      </c>
      <c r="E36" s="1"/>
      <c r="F36" s="3"/>
      <c r="G36" s="2"/>
      <c r="H36" s="3">
        <v>600</v>
      </c>
      <c r="I36" s="4">
        <f>IF(D36="","",IF((IF(ISNUMBER(D36)=TRUE,D36,1))*(IF(ISNUMBER(E36)=TRUE,E36,1))*(IF(ISNUMBER(#REF!)=TRUE,#REF!,1))*(IF(ISNUMBER(F36)=TRUE,F36,1))*(IF(ISNUMBER(G36)=TRUE,G36,1))*(IF(ISNUMBER(H36)=TRUE,H36,1))&gt;=0,(IF(ISNUMBER(D36)=TRUE,D36,1))*(IF(ISNUMBER(E36)=TRUE,E36,1))*(IF(ISNUMBER(#REF!)=TRUE,#REF!,1))*(IF(ISNUMBER(F36)=TRUE,F36,1))*(IF(ISNUMBER(G36)=TRUE,G36,1))*(IF(ISNUMBER(H36)=TRUE,H36,1)),""))</f>
        <v>600</v>
      </c>
    </row>
    <row r="37" spans="2:9" x14ac:dyDescent="0.25">
      <c r="B37" s="2"/>
      <c r="C37" s="2"/>
      <c r="D37" s="1"/>
      <c r="E37" s="1"/>
      <c r="F37" s="3"/>
      <c r="G37" s="2"/>
      <c r="H37" s="3"/>
      <c r="I37" s="4" t="str">
        <f>IF(D37="","",IF((IF(ISNUMBER(D37)=TRUE,D37,1))*(IF(ISNUMBER(E37)=TRUE,E37,1))*(IF(ISNUMBER(#REF!)=TRUE,#REF!,1))*(IF(ISNUMBER(F37)=TRUE,F37,1))*(IF(ISNUMBER(G37)=TRUE,G37,1))*(IF(ISNUMBER(H37)=TRUE,H37,1))&gt;=0,(IF(ISNUMBER(D37)=TRUE,D37,1))*(IF(ISNUMBER(E37)=TRUE,E37,1))*(IF(ISNUMBER(#REF!)=TRUE,#REF!,1))*(IF(ISNUMBER(F37)=TRUE,F37,1))*(IF(ISNUMBER(G37)=TRUE,G37,1))*(IF(ISNUMBER(H37)=TRUE,H37,1)),""))</f>
        <v/>
      </c>
    </row>
    <row r="38" spans="2:9" x14ac:dyDescent="0.25">
      <c r="H38" s="9" t="s">
        <v>5</v>
      </c>
      <c r="I38" s="11">
        <f>SUM(I36:I37)</f>
        <v>600</v>
      </c>
    </row>
    <row r="40" spans="2:9" ht="30" customHeight="1" x14ac:dyDescent="0.25">
      <c r="B40" s="8" t="s">
        <v>6</v>
      </c>
      <c r="C40" s="8" t="s">
        <v>0</v>
      </c>
      <c r="D40" s="8" t="s">
        <v>1</v>
      </c>
      <c r="E40" s="8" t="s">
        <v>11</v>
      </c>
      <c r="F40" s="8" t="s">
        <v>2</v>
      </c>
      <c r="G40" s="8" t="s">
        <v>3</v>
      </c>
      <c r="H40" s="8" t="s">
        <v>4</v>
      </c>
      <c r="I40" s="8" t="s">
        <v>5</v>
      </c>
    </row>
    <row r="41" spans="2:9" ht="30" customHeight="1" x14ac:dyDescent="0.25">
      <c r="B41" s="5" t="s">
        <v>73</v>
      </c>
      <c r="C41" s="15" t="s">
        <v>74</v>
      </c>
      <c r="D41" s="16"/>
      <c r="E41" s="16"/>
      <c r="F41" s="16"/>
      <c r="G41" s="17"/>
      <c r="H41" s="6" t="s">
        <v>9</v>
      </c>
      <c r="I41" s="7" t="s">
        <v>10</v>
      </c>
    </row>
    <row r="42" spans="2:9" x14ac:dyDescent="0.25">
      <c r="B42" s="2"/>
      <c r="C42" s="2" t="s">
        <v>72</v>
      </c>
      <c r="D42" s="1">
        <v>1</v>
      </c>
      <c r="E42" s="1"/>
      <c r="F42" s="3"/>
      <c r="G42" s="2"/>
      <c r="H42" s="3">
        <v>600</v>
      </c>
      <c r="I42" s="4">
        <f>IF(D42="","",IF((IF(ISNUMBER(D42)=TRUE,D42,1))*(IF(ISNUMBER(E42)=TRUE,E42,1))*(IF(ISNUMBER(#REF!)=TRUE,#REF!,1))*(IF(ISNUMBER(F42)=TRUE,F42,1))*(IF(ISNUMBER(G42)=TRUE,G42,1))*(IF(ISNUMBER(H42)=TRUE,H42,1))&gt;=0,(IF(ISNUMBER(D42)=TRUE,D42,1))*(IF(ISNUMBER(E42)=TRUE,E42,1))*(IF(ISNUMBER(#REF!)=TRUE,#REF!,1))*(IF(ISNUMBER(F42)=TRUE,F42,1))*(IF(ISNUMBER(G42)=TRUE,G42,1))*(IF(ISNUMBER(H42)=TRUE,H42,1)),""))</f>
        <v>600</v>
      </c>
    </row>
    <row r="43" spans="2:9" x14ac:dyDescent="0.25">
      <c r="B43" s="2"/>
      <c r="C43" s="2"/>
      <c r="D43" s="1"/>
      <c r="E43" s="1"/>
      <c r="F43" s="3"/>
      <c r="G43" s="2"/>
      <c r="H43" s="3"/>
      <c r="I43" s="4" t="str">
        <f>IF(D43="","",IF((IF(ISNUMBER(D43)=TRUE,D43,1))*(IF(ISNUMBER(E43)=TRUE,E43,1))*(IF(ISNUMBER(#REF!)=TRUE,#REF!,1))*(IF(ISNUMBER(F43)=TRUE,F43,1))*(IF(ISNUMBER(G43)=TRUE,G43,1))*(IF(ISNUMBER(H43)=TRUE,H43,1))&gt;=0,(IF(ISNUMBER(D43)=TRUE,D43,1))*(IF(ISNUMBER(E43)=TRUE,E43,1))*(IF(ISNUMBER(#REF!)=TRUE,#REF!,1))*(IF(ISNUMBER(F43)=TRUE,F43,1))*(IF(ISNUMBER(G43)=TRUE,G43,1))*(IF(ISNUMBER(H43)=TRUE,H43,1)),""))</f>
        <v/>
      </c>
    </row>
    <row r="44" spans="2:9" x14ac:dyDescent="0.25">
      <c r="H44" s="9" t="s">
        <v>5</v>
      </c>
      <c r="I44" s="11">
        <f>SUM(I42:I43)</f>
        <v>600</v>
      </c>
    </row>
    <row r="46" spans="2:9" ht="30" customHeight="1" x14ac:dyDescent="0.25">
      <c r="B46" s="8" t="s">
        <v>6</v>
      </c>
      <c r="C46" s="8" t="s">
        <v>0</v>
      </c>
      <c r="D46" s="8" t="s">
        <v>1</v>
      </c>
      <c r="E46" s="8" t="s">
        <v>11</v>
      </c>
      <c r="F46" s="8" t="s">
        <v>2</v>
      </c>
      <c r="G46" s="8" t="s">
        <v>3</v>
      </c>
      <c r="H46" s="8" t="s">
        <v>4</v>
      </c>
      <c r="I46" s="8" t="s">
        <v>5</v>
      </c>
    </row>
    <row r="47" spans="2:9" ht="30" customHeight="1" x14ac:dyDescent="0.25">
      <c r="B47" s="5" t="s">
        <v>75</v>
      </c>
      <c r="C47" s="15" t="s">
        <v>76</v>
      </c>
      <c r="D47" s="16"/>
      <c r="E47" s="16"/>
      <c r="F47" s="16"/>
      <c r="G47" s="17"/>
      <c r="H47" s="6" t="s">
        <v>9</v>
      </c>
      <c r="I47" s="7" t="s">
        <v>10</v>
      </c>
    </row>
    <row r="48" spans="2:9" x14ac:dyDescent="0.25">
      <c r="B48" s="2"/>
      <c r="C48" s="2" t="s">
        <v>72</v>
      </c>
      <c r="D48" s="1">
        <v>1</v>
      </c>
      <c r="E48" s="1"/>
      <c r="F48" s="3">
        <v>0.6</v>
      </c>
      <c r="G48" s="2">
        <v>236.56</v>
      </c>
      <c r="H48" s="3">
        <v>0.35</v>
      </c>
      <c r="I48" s="4">
        <f>IF(D48="","",IF((IF(ISNUMBER(D48)=TRUE,D48,1))*(IF(ISNUMBER(E48)=TRUE,E48,1))*(IF(ISNUMBER(#REF!)=TRUE,#REF!,1))*(IF(ISNUMBER(F48)=TRUE,F48,1))*(IF(ISNUMBER(G48)=TRUE,G48,1))*(IF(ISNUMBER(H48)=TRUE,H48,1))&gt;=0,(IF(ISNUMBER(D48)=TRUE,D48,1))*(IF(ISNUMBER(E48)=TRUE,E48,1))*(IF(ISNUMBER(#REF!)=TRUE,#REF!,1))*(IF(ISNUMBER(F48)=TRUE,F48,1))*(IF(ISNUMBER(G48)=TRUE,G48,1))*(IF(ISNUMBER(H48)=TRUE,H48,1)),""))</f>
        <v>49.677599999999998</v>
      </c>
    </row>
    <row r="49" spans="2:9" x14ac:dyDescent="0.25">
      <c r="B49" s="2"/>
      <c r="C49" s="2"/>
      <c r="D49" s="1"/>
      <c r="E49" s="1"/>
      <c r="F49" s="3"/>
      <c r="G49" s="2"/>
      <c r="H49" s="3"/>
      <c r="I49" s="4" t="str">
        <f>IF(D49="","",IF((IF(ISNUMBER(D49)=TRUE,D49,1))*(IF(ISNUMBER(E49)=TRUE,E49,1))*(IF(ISNUMBER(#REF!)=TRUE,#REF!,1))*(IF(ISNUMBER(F49)=TRUE,F49,1))*(IF(ISNUMBER(G49)=TRUE,G49,1))*(IF(ISNUMBER(H49)=TRUE,H49,1))&gt;=0,(IF(ISNUMBER(D49)=TRUE,D49,1))*(IF(ISNUMBER(E49)=TRUE,E49,1))*(IF(ISNUMBER(#REF!)=TRUE,#REF!,1))*(IF(ISNUMBER(F49)=TRUE,F49,1))*(IF(ISNUMBER(G49)=TRUE,G49,1))*(IF(ISNUMBER(H49)=TRUE,H49,1)),""))</f>
        <v/>
      </c>
    </row>
    <row r="50" spans="2:9" x14ac:dyDescent="0.25">
      <c r="H50" s="9" t="s">
        <v>5</v>
      </c>
      <c r="I50" s="11">
        <f>SUM(I48:I49)</f>
        <v>49.677599999999998</v>
      </c>
    </row>
  </sheetData>
  <mergeCells count="5">
    <mergeCell ref="C23:G23"/>
    <mergeCell ref="C29:G29"/>
    <mergeCell ref="C35:G35"/>
    <mergeCell ref="C41:G41"/>
    <mergeCell ref="C47:G4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B627F-2C4F-4201-AC94-632E581007D9}">
  <dimension ref="B5:J167"/>
  <sheetViews>
    <sheetView workbookViewId="0">
      <selection activeCell="I167" sqref="I167"/>
    </sheetView>
  </sheetViews>
  <sheetFormatPr defaultRowHeight="13.8" x14ac:dyDescent="0.25"/>
  <cols>
    <col min="2" max="2" width="11.59765625" customWidth="1"/>
    <col min="3" max="3" width="25.09765625" customWidth="1"/>
    <col min="6" max="6" width="10.69921875" bestFit="1" customWidth="1"/>
    <col min="7" max="10" width="11.69921875" bestFit="1" customWidth="1"/>
    <col min="14" max="14" width="7.19921875" customWidth="1"/>
  </cols>
  <sheetData>
    <row r="5" spans="2:9" ht="30" customHeight="1" x14ac:dyDescent="0.25">
      <c r="B5" s="8" t="s">
        <v>6</v>
      </c>
      <c r="C5" s="8" t="s">
        <v>0</v>
      </c>
      <c r="D5" s="8" t="s">
        <v>1</v>
      </c>
      <c r="E5" s="8" t="s">
        <v>11</v>
      </c>
      <c r="F5" s="8" t="s">
        <v>2</v>
      </c>
      <c r="G5" s="8" t="s">
        <v>3</v>
      </c>
      <c r="H5" s="8" t="s">
        <v>4</v>
      </c>
      <c r="I5" s="8" t="s">
        <v>5</v>
      </c>
    </row>
    <row r="6" spans="2:9" ht="45" customHeight="1" x14ac:dyDescent="0.25">
      <c r="B6" s="5" t="s">
        <v>7</v>
      </c>
      <c r="C6" s="15" t="s">
        <v>8</v>
      </c>
      <c r="D6" s="16"/>
      <c r="E6" s="16"/>
      <c r="F6" s="16"/>
      <c r="G6" s="17"/>
      <c r="H6" s="6" t="s">
        <v>9</v>
      </c>
      <c r="I6" s="7" t="s">
        <v>10</v>
      </c>
    </row>
    <row r="7" spans="2:9" x14ac:dyDescent="0.25">
      <c r="B7" s="2"/>
      <c r="C7" s="2"/>
      <c r="D7" s="1">
        <v>1</v>
      </c>
      <c r="E7" s="1"/>
      <c r="F7" s="3">
        <f>1235362/10000</f>
        <v>123.53619999999999</v>
      </c>
      <c r="G7" s="2"/>
      <c r="H7" s="2">
        <v>0.1</v>
      </c>
      <c r="I7" s="4">
        <f>IF(D7="","",IF((IF(ISNUMBER(D7)=TRUE,D7,1))*(IF(ISNUMBER(E7)=TRUE,E7,1))*(IF(ISNUMBER(#REF!)=TRUE,#REF!,1))*(IF(ISNUMBER(F7)=TRUE,F7,1))*(IF(ISNUMBER(G7)=TRUE,G7,1))*(IF(ISNUMBER(H7)=TRUE,H7,1))&gt;=0,(IF(ISNUMBER(D7)=TRUE,D7,1))*(IF(ISNUMBER(E7)=TRUE,E7,1))*(IF(ISNUMBER(#REF!)=TRUE,#REF!,1))*(IF(ISNUMBER(F7)=TRUE,F7,1))*(IF(ISNUMBER(G7)=TRUE,G7,1))*(IF(ISNUMBER(H7)=TRUE,H7,1)),""))</f>
        <v>12.353619999999999</v>
      </c>
    </row>
    <row r="8" spans="2:9" x14ac:dyDescent="0.25">
      <c r="B8" s="2"/>
      <c r="C8" s="2"/>
      <c r="D8" s="1">
        <v>1</v>
      </c>
      <c r="E8" s="1"/>
      <c r="F8" s="3">
        <f>7274996/10000</f>
        <v>727.49959999999999</v>
      </c>
      <c r="G8" s="2"/>
      <c r="H8" s="2">
        <v>0.1</v>
      </c>
      <c r="I8" s="4">
        <f>IF(D8="","",IF((IF(ISNUMBER(D8)=TRUE,D8,1))*(IF(ISNUMBER(E8)=TRUE,E8,1))*(IF(ISNUMBER(#REF!)=TRUE,#REF!,1))*(IF(ISNUMBER(F8)=TRUE,F8,1))*(IF(ISNUMBER(G8)=TRUE,G8,1))*(IF(ISNUMBER(H8)=TRUE,H8,1))&gt;=0,(IF(ISNUMBER(D8)=TRUE,D8,1))*(IF(ISNUMBER(E8)=TRUE,E8,1))*(IF(ISNUMBER(#REF!)=TRUE,#REF!,1))*(IF(ISNUMBER(F8)=TRUE,F8,1))*(IF(ISNUMBER(G8)=TRUE,G8,1))*(IF(ISNUMBER(H8)=TRUE,H8,1)),""))</f>
        <v>72.749960000000002</v>
      </c>
    </row>
    <row r="9" spans="2:9" x14ac:dyDescent="0.25">
      <c r="H9" s="9" t="s">
        <v>5</v>
      </c>
      <c r="I9" s="11">
        <f>SUM(I7:I8)</f>
        <v>85.103579999999994</v>
      </c>
    </row>
    <row r="11" spans="2:9" ht="30" customHeight="1" x14ac:dyDescent="0.25">
      <c r="B11" s="8" t="s">
        <v>6</v>
      </c>
      <c r="C11" s="8" t="s">
        <v>0</v>
      </c>
      <c r="D11" s="8" t="s">
        <v>1</v>
      </c>
      <c r="E11" s="8" t="s">
        <v>11</v>
      </c>
      <c r="F11" s="8" t="s">
        <v>2</v>
      </c>
      <c r="G11" s="8" t="s">
        <v>3</v>
      </c>
      <c r="H11" s="8" t="s">
        <v>4</v>
      </c>
      <c r="I11" s="8" t="s">
        <v>5</v>
      </c>
    </row>
    <row r="12" spans="2:9" ht="45" customHeight="1" x14ac:dyDescent="0.25">
      <c r="B12" s="5" t="s">
        <v>12</v>
      </c>
      <c r="C12" s="15" t="s">
        <v>13</v>
      </c>
      <c r="D12" s="16"/>
      <c r="E12" s="16"/>
      <c r="F12" s="16"/>
      <c r="G12" s="17"/>
      <c r="H12" s="6" t="s">
        <v>9</v>
      </c>
      <c r="I12" s="7" t="s">
        <v>10</v>
      </c>
    </row>
    <row r="13" spans="2:9" x14ac:dyDescent="0.25">
      <c r="B13" s="2"/>
      <c r="C13" s="2" t="s">
        <v>14</v>
      </c>
      <c r="D13" s="1">
        <v>1</v>
      </c>
      <c r="E13" s="1">
        <v>1</v>
      </c>
      <c r="F13" s="3"/>
      <c r="G13" s="2"/>
      <c r="H13" s="2">
        <v>10.68</v>
      </c>
      <c r="I13" s="4">
        <f>IF(D13="","",IF((IF(ISNUMBER(D13)=TRUE,D13,1))*(IF(ISNUMBER(E13)=TRUE,E13,1))*(IF(ISNUMBER(#REF!)=TRUE,#REF!,1))*(IF(ISNUMBER(F13)=TRUE,F13,1))*(IF(ISNUMBER(G13)=TRUE,G13,1))*(IF(ISNUMBER(H13)=TRUE,H13,1))&gt;=0,(IF(ISNUMBER(D13)=TRUE,D13,1))*(IF(ISNUMBER(E13)=TRUE,E13,1))*(IF(ISNUMBER(#REF!)=TRUE,#REF!,1))*(IF(ISNUMBER(F13)=TRUE,F13,1))*(IF(ISNUMBER(G13)=TRUE,G13,1))*(IF(ISNUMBER(H13)=TRUE,H13,1)),""))</f>
        <v>10.68</v>
      </c>
    </row>
    <row r="14" spans="2:9" x14ac:dyDescent="0.25">
      <c r="B14" s="2"/>
      <c r="C14" s="2" t="s">
        <v>15</v>
      </c>
      <c r="D14" s="1">
        <v>1</v>
      </c>
      <c r="E14" s="1">
        <v>1</v>
      </c>
      <c r="F14" s="3"/>
      <c r="G14" s="2"/>
      <c r="H14" s="2">
        <v>12.02</v>
      </c>
      <c r="I14" s="4">
        <f>IF(D14="","",IF((IF(ISNUMBER(D14)=TRUE,D14,1))*(IF(ISNUMBER(E14)=TRUE,E14,1))*(IF(ISNUMBER(#REF!)=TRUE,#REF!,1))*(IF(ISNUMBER(F14)=TRUE,F14,1))*(IF(ISNUMBER(G14)=TRUE,G14,1))*(IF(ISNUMBER(H14)=TRUE,H14,1))&gt;=0,(IF(ISNUMBER(D14)=TRUE,D14,1))*(IF(ISNUMBER(E14)=TRUE,E14,1))*(IF(ISNUMBER(#REF!)=TRUE,#REF!,1))*(IF(ISNUMBER(F14)=TRUE,F14,1))*(IF(ISNUMBER(G14)=TRUE,G14,1))*(IF(ISNUMBER(H14)=TRUE,H14,1)),""))</f>
        <v>12.02</v>
      </c>
    </row>
    <row r="15" spans="2:9" x14ac:dyDescent="0.25">
      <c r="B15" s="2"/>
      <c r="C15" s="2" t="s">
        <v>16</v>
      </c>
      <c r="D15" s="1">
        <v>1</v>
      </c>
      <c r="E15" s="1">
        <v>1</v>
      </c>
      <c r="F15" s="3"/>
      <c r="G15" s="2"/>
      <c r="H15" s="2">
        <v>12.96</v>
      </c>
      <c r="I15" s="4">
        <f>IF(D15="","",IF((IF(ISNUMBER(D15)=TRUE,D15,1))*(IF(ISNUMBER(E15)=TRUE,E15,1))*(IF(ISNUMBER(#REF!)=TRUE,#REF!,1))*(IF(ISNUMBER(F15)=TRUE,F15,1))*(IF(ISNUMBER(G15)=TRUE,G15,1))*(IF(ISNUMBER(H15)=TRUE,H15,1))&gt;=0,(IF(ISNUMBER(D15)=TRUE,D15,1))*(IF(ISNUMBER(E15)=TRUE,E15,1))*(IF(ISNUMBER(#REF!)=TRUE,#REF!,1))*(IF(ISNUMBER(F15)=TRUE,F15,1))*(IF(ISNUMBER(G15)=TRUE,G15,1))*(IF(ISNUMBER(H15)=TRUE,H15,1)),""))</f>
        <v>12.96</v>
      </c>
    </row>
    <row r="16" spans="2:9" x14ac:dyDescent="0.25">
      <c r="B16" s="2"/>
      <c r="C16" s="2" t="s">
        <v>17</v>
      </c>
      <c r="D16" s="1">
        <v>1</v>
      </c>
      <c r="E16" s="1">
        <v>4</v>
      </c>
      <c r="F16" s="3"/>
      <c r="G16" s="2"/>
      <c r="H16" s="2">
        <v>11.46</v>
      </c>
      <c r="I16" s="4">
        <f>IF(D16="","",IF((IF(ISNUMBER(D16)=TRUE,D16,1))*(IF(ISNUMBER(E16)=TRUE,E16,1))*(IF(ISNUMBER(#REF!)=TRUE,#REF!,1))*(IF(ISNUMBER(F16)=TRUE,F16,1))*(IF(ISNUMBER(G16)=TRUE,G16,1))*(IF(ISNUMBER(H16)=TRUE,H16,1))&gt;=0,(IF(ISNUMBER(D16)=TRUE,D16,1))*(IF(ISNUMBER(E16)=TRUE,E16,1))*(IF(ISNUMBER(#REF!)=TRUE,#REF!,1))*(IF(ISNUMBER(F16)=TRUE,F16,1))*(IF(ISNUMBER(G16)=TRUE,G16,1))*(IF(ISNUMBER(H16)=TRUE,H16,1)),""))</f>
        <v>45.84</v>
      </c>
    </row>
    <row r="17" spans="2:9" x14ac:dyDescent="0.25">
      <c r="B17" s="2"/>
      <c r="C17" s="2" t="s">
        <v>18</v>
      </c>
      <c r="D17" s="1">
        <v>1</v>
      </c>
      <c r="E17" s="1">
        <v>1</v>
      </c>
      <c r="F17" s="3"/>
      <c r="G17" s="2"/>
      <c r="H17" s="2">
        <v>9.6</v>
      </c>
      <c r="I17" s="4">
        <f>IF(D17="","",IF((IF(ISNUMBER(D17)=TRUE,D17,1))*(IF(ISNUMBER(E17)=TRUE,E17,1))*(IF(ISNUMBER(#REF!)=TRUE,#REF!,1))*(IF(ISNUMBER(F17)=TRUE,F17,1))*(IF(ISNUMBER(G17)=TRUE,G17,1))*(IF(ISNUMBER(H17)=TRUE,H17,1))&gt;=0,(IF(ISNUMBER(D17)=TRUE,D17,1))*(IF(ISNUMBER(E17)=TRUE,E17,1))*(IF(ISNUMBER(#REF!)=TRUE,#REF!,1))*(IF(ISNUMBER(F17)=TRUE,F17,1))*(IF(ISNUMBER(G17)=TRUE,G17,1))*(IF(ISNUMBER(H17)=TRUE,H17,1)),""))</f>
        <v>9.6</v>
      </c>
    </row>
    <row r="18" spans="2:9" x14ac:dyDescent="0.25">
      <c r="B18" s="2"/>
      <c r="C18" s="2" t="s">
        <v>19</v>
      </c>
      <c r="D18" s="1">
        <v>1</v>
      </c>
      <c r="E18" s="1">
        <v>1</v>
      </c>
      <c r="F18" s="3"/>
      <c r="G18" s="2"/>
      <c r="H18" s="2">
        <v>8.43</v>
      </c>
      <c r="I18" s="4">
        <f>IF(D18="","",IF((IF(ISNUMBER(D18)=TRUE,D18,1))*(IF(ISNUMBER(E18)=TRUE,E18,1))*(IF(ISNUMBER(#REF!)=TRUE,#REF!,1))*(IF(ISNUMBER(F18)=TRUE,F18,1))*(IF(ISNUMBER(G18)=TRUE,G18,1))*(IF(ISNUMBER(H18)=TRUE,H18,1))&gt;=0,(IF(ISNUMBER(D18)=TRUE,D18,1))*(IF(ISNUMBER(E18)=TRUE,E18,1))*(IF(ISNUMBER(#REF!)=TRUE,#REF!,1))*(IF(ISNUMBER(F18)=TRUE,F18,1))*(IF(ISNUMBER(G18)=TRUE,G18,1))*(IF(ISNUMBER(H18)=TRUE,H18,1)),""))</f>
        <v>8.43</v>
      </c>
    </row>
    <row r="19" spans="2:9" x14ac:dyDescent="0.25">
      <c r="B19" s="2"/>
      <c r="C19" s="2" t="s">
        <v>20</v>
      </c>
      <c r="D19" s="1">
        <v>1</v>
      </c>
      <c r="E19" s="1">
        <v>1</v>
      </c>
      <c r="F19" s="3"/>
      <c r="G19" s="2"/>
      <c r="H19" s="2">
        <v>5.64</v>
      </c>
      <c r="I19" s="4">
        <f>IF(D19="","",IF((IF(ISNUMBER(D19)=TRUE,D19,1))*(IF(ISNUMBER(E19)=TRUE,E19,1))*(IF(ISNUMBER(#REF!)=TRUE,#REF!,1))*(IF(ISNUMBER(F19)=TRUE,F19,1))*(IF(ISNUMBER(G19)=TRUE,G19,1))*(IF(ISNUMBER(H19)=TRUE,H19,1))&gt;=0,(IF(ISNUMBER(D19)=TRUE,D19,1))*(IF(ISNUMBER(E19)=TRUE,E19,1))*(IF(ISNUMBER(#REF!)=TRUE,#REF!,1))*(IF(ISNUMBER(F19)=TRUE,F19,1))*(IF(ISNUMBER(G19)=TRUE,G19,1))*(IF(ISNUMBER(H19)=TRUE,H19,1)),""))</f>
        <v>5.64</v>
      </c>
    </row>
    <row r="20" spans="2:9" x14ac:dyDescent="0.25">
      <c r="B20" s="2"/>
      <c r="C20" s="2" t="s">
        <v>21</v>
      </c>
      <c r="D20" s="1">
        <v>1</v>
      </c>
      <c r="E20" s="1">
        <v>1</v>
      </c>
      <c r="F20" s="3"/>
      <c r="G20" s="2"/>
      <c r="H20" s="2">
        <v>3.13</v>
      </c>
      <c r="I20" s="4">
        <f>IF(D20="","",IF((IF(ISNUMBER(D20)=TRUE,D20,1))*(IF(ISNUMBER(E20)=TRUE,E20,1))*(IF(ISNUMBER(#REF!)=TRUE,#REF!,1))*(IF(ISNUMBER(F20)=TRUE,F20,1))*(IF(ISNUMBER(G20)=TRUE,G20,1))*(IF(ISNUMBER(H20)=TRUE,H20,1))&gt;=0,(IF(ISNUMBER(D20)=TRUE,D20,1))*(IF(ISNUMBER(E20)=TRUE,E20,1))*(IF(ISNUMBER(#REF!)=TRUE,#REF!,1))*(IF(ISNUMBER(F20)=TRUE,F20,1))*(IF(ISNUMBER(G20)=TRUE,G20,1))*(IF(ISNUMBER(H20)=TRUE,H20,1)),""))</f>
        <v>3.13</v>
      </c>
    </row>
    <row r="21" spans="2:9" x14ac:dyDescent="0.25">
      <c r="B21" s="2"/>
      <c r="C21" s="2" t="s">
        <v>22</v>
      </c>
      <c r="D21" s="1">
        <v>1</v>
      </c>
      <c r="E21" s="1">
        <v>2</v>
      </c>
      <c r="F21" s="3"/>
      <c r="G21" s="2"/>
      <c r="H21" s="2">
        <v>4.74</v>
      </c>
      <c r="I21" s="4">
        <f>IF(D21="","",IF((IF(ISNUMBER(D21)=TRUE,D21,1))*(IF(ISNUMBER(E21)=TRUE,E21,1))*(IF(ISNUMBER(#REF!)=TRUE,#REF!,1))*(IF(ISNUMBER(F21)=TRUE,F21,1))*(IF(ISNUMBER(G21)=TRUE,G21,1))*(IF(ISNUMBER(H21)=TRUE,H21,1))&gt;=0,(IF(ISNUMBER(D21)=TRUE,D21,1))*(IF(ISNUMBER(E21)=TRUE,E21,1))*(IF(ISNUMBER(#REF!)=TRUE,#REF!,1))*(IF(ISNUMBER(F21)=TRUE,F21,1))*(IF(ISNUMBER(G21)=TRUE,G21,1))*(IF(ISNUMBER(H21)=TRUE,H21,1)),""))</f>
        <v>9.48</v>
      </c>
    </row>
    <row r="22" spans="2:9" x14ac:dyDescent="0.25">
      <c r="B22" s="2"/>
      <c r="C22" s="2" t="s">
        <v>23</v>
      </c>
      <c r="D22" s="1">
        <v>1</v>
      </c>
      <c r="E22" s="1">
        <v>2</v>
      </c>
      <c r="F22" s="3"/>
      <c r="G22" s="2"/>
      <c r="H22" s="2">
        <v>5.64</v>
      </c>
      <c r="I22" s="4">
        <f>IF(D22="","",IF((IF(ISNUMBER(D22)=TRUE,D22,1))*(IF(ISNUMBER(E22)=TRUE,E22,1))*(IF(ISNUMBER(#REF!)=TRUE,#REF!,1))*(IF(ISNUMBER(F22)=TRUE,F22,1))*(IF(ISNUMBER(G22)=TRUE,G22,1))*(IF(ISNUMBER(H22)=TRUE,H22,1))&gt;=0,(IF(ISNUMBER(D22)=TRUE,D22,1))*(IF(ISNUMBER(E22)=TRUE,E22,1))*(IF(ISNUMBER(#REF!)=TRUE,#REF!,1))*(IF(ISNUMBER(F22)=TRUE,F22,1))*(IF(ISNUMBER(G22)=TRUE,G22,1))*(IF(ISNUMBER(H22)=TRUE,H22,1)),""))</f>
        <v>11.28</v>
      </c>
    </row>
    <row r="23" spans="2:9" x14ac:dyDescent="0.25">
      <c r="B23" s="2"/>
      <c r="C23" s="2" t="s">
        <v>24</v>
      </c>
      <c r="D23" s="1">
        <v>1</v>
      </c>
      <c r="E23" s="1">
        <v>2</v>
      </c>
      <c r="F23" s="3"/>
      <c r="G23" s="2"/>
      <c r="H23" s="2">
        <v>8.61</v>
      </c>
      <c r="I23" s="4">
        <f>IF(D23="","",IF((IF(ISNUMBER(D23)=TRUE,D23,1))*(IF(ISNUMBER(E23)=TRUE,E23,1))*(IF(ISNUMBER(#REF!)=TRUE,#REF!,1))*(IF(ISNUMBER(F23)=TRUE,F23,1))*(IF(ISNUMBER(G23)=TRUE,G23,1))*(IF(ISNUMBER(H23)=TRUE,H23,1))&gt;=0,(IF(ISNUMBER(D23)=TRUE,D23,1))*(IF(ISNUMBER(E23)=TRUE,E23,1))*(IF(ISNUMBER(#REF!)=TRUE,#REF!,1))*(IF(ISNUMBER(F23)=TRUE,F23,1))*(IF(ISNUMBER(G23)=TRUE,G23,1))*(IF(ISNUMBER(H23)=TRUE,H23,1)),""))</f>
        <v>17.22</v>
      </c>
    </row>
    <row r="24" spans="2:9" x14ac:dyDescent="0.25">
      <c r="B24" s="2"/>
      <c r="C24" s="2" t="s">
        <v>25</v>
      </c>
      <c r="D24" s="1">
        <v>1</v>
      </c>
      <c r="E24" s="1">
        <v>2</v>
      </c>
      <c r="F24" s="3"/>
      <c r="G24" s="2"/>
      <c r="H24" s="2">
        <v>11.88</v>
      </c>
      <c r="I24" s="4">
        <f>IF(D24="","",IF((IF(ISNUMBER(D24)=TRUE,D24,1))*(IF(ISNUMBER(E24)=TRUE,E24,1))*(IF(ISNUMBER(#REF!)=TRUE,#REF!,1))*(IF(ISNUMBER(F24)=TRUE,F24,1))*(IF(ISNUMBER(G24)=TRUE,G24,1))*(IF(ISNUMBER(H24)=TRUE,H24,1))&gt;=0,(IF(ISNUMBER(D24)=TRUE,D24,1))*(IF(ISNUMBER(E24)=TRUE,E24,1))*(IF(ISNUMBER(#REF!)=TRUE,#REF!,1))*(IF(ISNUMBER(F24)=TRUE,F24,1))*(IF(ISNUMBER(G24)=TRUE,G24,1))*(IF(ISNUMBER(H24)=TRUE,H24,1)),""))</f>
        <v>23.76</v>
      </c>
    </row>
    <row r="25" spans="2:9" x14ac:dyDescent="0.25">
      <c r="B25" s="2"/>
      <c r="C25" s="2" t="s">
        <v>26</v>
      </c>
      <c r="D25" s="1">
        <v>1</v>
      </c>
      <c r="E25" s="1">
        <v>2</v>
      </c>
      <c r="F25" s="3"/>
      <c r="G25" s="2"/>
      <c r="H25" s="2">
        <v>14.4</v>
      </c>
      <c r="I25" s="4">
        <f>IF(D25="","",IF((IF(ISNUMBER(D25)=TRUE,D25,1))*(IF(ISNUMBER(E25)=TRUE,E25,1))*(IF(ISNUMBER(#REF!)=TRUE,#REF!,1))*(IF(ISNUMBER(F25)=TRUE,F25,1))*(IF(ISNUMBER(G25)=TRUE,G25,1))*(IF(ISNUMBER(H25)=TRUE,H25,1))&gt;=0,(IF(ISNUMBER(D25)=TRUE,D25,1))*(IF(ISNUMBER(E25)=TRUE,E25,1))*(IF(ISNUMBER(#REF!)=TRUE,#REF!,1))*(IF(ISNUMBER(F25)=TRUE,F25,1))*(IF(ISNUMBER(G25)=TRUE,G25,1))*(IF(ISNUMBER(H25)=TRUE,H25,1)),""))</f>
        <v>28.8</v>
      </c>
    </row>
    <row r="26" spans="2:9" x14ac:dyDescent="0.25">
      <c r="B26" s="2"/>
      <c r="C26" s="2" t="s">
        <v>27</v>
      </c>
      <c r="D26" s="1">
        <v>1</v>
      </c>
      <c r="E26" s="1">
        <v>2</v>
      </c>
      <c r="F26" s="3"/>
      <c r="G26" s="2"/>
      <c r="H26" s="2">
        <v>17.91</v>
      </c>
      <c r="I26" s="4">
        <f>IF(D26="","",IF((IF(ISNUMBER(D26)=TRUE,D26,1))*(IF(ISNUMBER(E26)=TRUE,E26,1))*(IF(ISNUMBER(#REF!)=TRUE,#REF!,1))*(IF(ISNUMBER(F26)=TRUE,F26,1))*(IF(ISNUMBER(G26)=TRUE,G26,1))*(IF(ISNUMBER(H26)=TRUE,H26,1))&gt;=0,(IF(ISNUMBER(D26)=TRUE,D26,1))*(IF(ISNUMBER(E26)=TRUE,E26,1))*(IF(ISNUMBER(#REF!)=TRUE,#REF!,1))*(IF(ISNUMBER(F26)=TRUE,F26,1))*(IF(ISNUMBER(G26)=TRUE,G26,1))*(IF(ISNUMBER(H26)=TRUE,H26,1)),""))</f>
        <v>35.82</v>
      </c>
    </row>
    <row r="27" spans="2:9" x14ac:dyDescent="0.25">
      <c r="B27" s="2"/>
      <c r="C27" s="2" t="s">
        <v>28</v>
      </c>
      <c r="D27" s="1">
        <v>1</v>
      </c>
      <c r="E27" s="1">
        <v>2</v>
      </c>
      <c r="F27" s="3"/>
      <c r="G27" s="2"/>
      <c r="H27" s="2">
        <v>23.16</v>
      </c>
      <c r="I27" s="4">
        <f>IF(D27="","",IF((IF(ISNUMBER(D27)=TRUE,D27,1))*(IF(ISNUMBER(E27)=TRUE,E27,1))*(IF(ISNUMBER(#REF!)=TRUE,#REF!,1))*(IF(ISNUMBER(F27)=TRUE,F27,1))*(IF(ISNUMBER(G27)=TRUE,G27,1))*(IF(ISNUMBER(H27)=TRUE,H27,1))&gt;=0,(IF(ISNUMBER(D27)=TRUE,D27,1))*(IF(ISNUMBER(E27)=TRUE,E27,1))*(IF(ISNUMBER(#REF!)=TRUE,#REF!,1))*(IF(ISNUMBER(F27)=TRUE,F27,1))*(IF(ISNUMBER(G27)=TRUE,G27,1))*(IF(ISNUMBER(H27)=TRUE,H27,1)),""))</f>
        <v>46.32</v>
      </c>
    </row>
    <row r="28" spans="2:9" x14ac:dyDescent="0.25">
      <c r="B28" s="2"/>
      <c r="C28" s="2" t="s">
        <v>29</v>
      </c>
      <c r="D28" s="1">
        <v>1</v>
      </c>
      <c r="E28" s="1">
        <v>1</v>
      </c>
      <c r="F28" s="3"/>
      <c r="G28" s="2"/>
      <c r="H28" s="2">
        <v>28.53</v>
      </c>
      <c r="I28" s="4">
        <f>IF(D28="","",IF((IF(ISNUMBER(D28)=TRUE,D28,1))*(IF(ISNUMBER(E28)=TRUE,E28,1))*(IF(ISNUMBER(#REF!)=TRUE,#REF!,1))*(IF(ISNUMBER(F28)=TRUE,F28,1))*(IF(ISNUMBER(G28)=TRUE,G28,1))*(IF(ISNUMBER(H28)=TRUE,H28,1))&gt;=0,(IF(ISNUMBER(D28)=TRUE,D28,1))*(IF(ISNUMBER(E28)=TRUE,E28,1))*(IF(ISNUMBER(#REF!)=TRUE,#REF!,1))*(IF(ISNUMBER(F28)=TRUE,F28,1))*(IF(ISNUMBER(G28)=TRUE,G28,1))*(IF(ISNUMBER(H28)=TRUE,H28,1)),""))</f>
        <v>28.53</v>
      </c>
    </row>
    <row r="29" spans="2:9" x14ac:dyDescent="0.25">
      <c r="B29" s="2"/>
      <c r="C29" s="2" t="s">
        <v>30</v>
      </c>
      <c r="D29" s="1">
        <v>1</v>
      </c>
      <c r="E29" s="1">
        <v>1</v>
      </c>
      <c r="F29" s="3"/>
      <c r="G29" s="2"/>
      <c r="H29" s="2">
        <v>16.64</v>
      </c>
      <c r="I29" s="4">
        <f>IF(D29="","",IF((IF(ISNUMBER(D29)=TRUE,D29,1))*(IF(ISNUMBER(E29)=TRUE,E29,1))*(IF(ISNUMBER(#REF!)=TRUE,#REF!,1))*(IF(ISNUMBER(F29)=TRUE,F29,1))*(IF(ISNUMBER(G29)=TRUE,G29,1))*(IF(ISNUMBER(H29)=TRUE,H29,1))&gt;=0,(IF(ISNUMBER(D29)=TRUE,D29,1))*(IF(ISNUMBER(E29)=TRUE,E29,1))*(IF(ISNUMBER(#REF!)=TRUE,#REF!,1))*(IF(ISNUMBER(F29)=TRUE,F29,1))*(IF(ISNUMBER(G29)=TRUE,G29,1))*(IF(ISNUMBER(H29)=TRUE,H29,1)),""))</f>
        <v>16.64</v>
      </c>
    </row>
    <row r="30" spans="2:9" x14ac:dyDescent="0.25">
      <c r="B30" s="2"/>
      <c r="C30" s="2" t="s">
        <v>31</v>
      </c>
      <c r="D30" s="1">
        <v>1</v>
      </c>
      <c r="E30" s="1">
        <v>1</v>
      </c>
      <c r="F30" s="3"/>
      <c r="G30" s="2"/>
      <c r="H30" s="2">
        <v>12.6</v>
      </c>
      <c r="I30" s="4">
        <f>IF(D30="","",IF((IF(ISNUMBER(D30)=TRUE,D30,1))*(IF(ISNUMBER(E30)=TRUE,E30,1))*(IF(ISNUMBER(#REF!)=TRUE,#REF!,1))*(IF(ISNUMBER(F30)=TRUE,F30,1))*(IF(ISNUMBER(G30)=TRUE,G30,1))*(IF(ISNUMBER(H30)=TRUE,H30,1))&gt;=0,(IF(ISNUMBER(D30)=TRUE,D30,1))*(IF(ISNUMBER(E30)=TRUE,E30,1))*(IF(ISNUMBER(#REF!)=TRUE,#REF!,1))*(IF(ISNUMBER(F30)=TRUE,F30,1))*(IF(ISNUMBER(G30)=TRUE,G30,1))*(IF(ISNUMBER(H30)=TRUE,H30,1)),""))</f>
        <v>12.6</v>
      </c>
    </row>
    <row r="31" spans="2:9" x14ac:dyDescent="0.25">
      <c r="B31" s="2"/>
      <c r="C31" s="2" t="s">
        <v>32</v>
      </c>
      <c r="D31" s="1">
        <v>1</v>
      </c>
      <c r="E31" s="1">
        <v>4</v>
      </c>
      <c r="F31" s="3"/>
      <c r="G31" s="2"/>
      <c r="H31" s="2">
        <v>33.450000000000003</v>
      </c>
      <c r="I31" s="4">
        <f>IF(D31="","",IF((IF(ISNUMBER(D31)=TRUE,D31,1))*(IF(ISNUMBER(E31)=TRUE,E31,1))*(IF(ISNUMBER(#REF!)=TRUE,#REF!,1))*(IF(ISNUMBER(F31)=TRUE,F31,1))*(IF(ISNUMBER(G31)=TRUE,G31,1))*(IF(ISNUMBER(H31)=TRUE,H31,1))&gt;=0,(IF(ISNUMBER(D31)=TRUE,D31,1))*(IF(ISNUMBER(E31)=TRUE,E31,1))*(IF(ISNUMBER(#REF!)=TRUE,#REF!,1))*(IF(ISNUMBER(F31)=TRUE,F31,1))*(IF(ISNUMBER(G31)=TRUE,G31,1))*(IF(ISNUMBER(H31)=TRUE,H31,1)),""))</f>
        <v>133.80000000000001</v>
      </c>
    </row>
    <row r="32" spans="2:9" ht="15.75" customHeight="1" x14ac:dyDescent="0.25">
      <c r="B32" s="2"/>
      <c r="C32" s="2" t="s">
        <v>33</v>
      </c>
      <c r="D32" s="1">
        <v>1</v>
      </c>
      <c r="E32" s="1">
        <v>1</v>
      </c>
      <c r="F32" s="3"/>
      <c r="G32" s="2"/>
      <c r="H32" s="2">
        <v>11.71</v>
      </c>
      <c r="I32" s="4">
        <f>IF(D32="","",IF((IF(ISNUMBER(D32)=TRUE,D32,1))*(IF(ISNUMBER(E32)=TRUE,E32,1))*(IF(ISNUMBER(#REF!)=TRUE,#REF!,1))*(IF(ISNUMBER(F32)=TRUE,F32,1))*(IF(ISNUMBER(G32)=TRUE,G32,1))*(IF(ISNUMBER(H32)=TRUE,H32,1))&gt;=0,(IF(ISNUMBER(D32)=TRUE,D32,1))*(IF(ISNUMBER(E32)=TRUE,E32,1))*(IF(ISNUMBER(#REF!)=TRUE,#REF!,1))*(IF(ISNUMBER(F32)=TRUE,F32,1))*(IF(ISNUMBER(G32)=TRUE,G32,1))*(IF(ISNUMBER(H32)=TRUE,H32,1)),""))</f>
        <v>11.71</v>
      </c>
    </row>
    <row r="33" spans="2:9" x14ac:dyDescent="0.25">
      <c r="B33" s="2"/>
      <c r="C33" s="2" t="s">
        <v>34</v>
      </c>
      <c r="D33" s="1">
        <v>1</v>
      </c>
      <c r="E33" s="1">
        <v>1</v>
      </c>
      <c r="F33" s="3"/>
      <c r="G33" s="2"/>
      <c r="H33" s="2">
        <v>23.19</v>
      </c>
      <c r="I33" s="4">
        <f>IF(D33="","",IF((IF(ISNUMBER(D33)=TRUE,D33,1))*(IF(ISNUMBER(E33)=TRUE,E33,1))*(IF(ISNUMBER(#REF!)=TRUE,#REF!,1))*(IF(ISNUMBER(F33)=TRUE,F33,1))*(IF(ISNUMBER(G33)=TRUE,G33,1))*(IF(ISNUMBER(H33)=TRUE,H33,1))&gt;=0,(IF(ISNUMBER(D33)=TRUE,D33,1))*(IF(ISNUMBER(E33)=TRUE,E33,1))*(IF(ISNUMBER(#REF!)=TRUE,#REF!,1))*(IF(ISNUMBER(F33)=TRUE,F33,1))*(IF(ISNUMBER(G33)=TRUE,G33,1))*(IF(ISNUMBER(H33)=TRUE,H33,1)),""))</f>
        <v>23.19</v>
      </c>
    </row>
    <row r="34" spans="2:9" x14ac:dyDescent="0.25">
      <c r="B34" s="2"/>
      <c r="C34" s="2" t="s">
        <v>35</v>
      </c>
      <c r="D34" s="1">
        <v>1</v>
      </c>
      <c r="E34" s="1">
        <v>3</v>
      </c>
      <c r="F34" s="3"/>
      <c r="G34" s="2"/>
      <c r="H34" s="2">
        <v>40.47</v>
      </c>
      <c r="I34" s="4">
        <f>IF(D34="","",IF((IF(ISNUMBER(D34)=TRUE,D34,1))*(IF(ISNUMBER(E34)=TRUE,E34,1))*(IF(ISNUMBER(#REF!)=TRUE,#REF!,1))*(IF(ISNUMBER(F34)=TRUE,F34,1))*(IF(ISNUMBER(G34)=TRUE,G34,1))*(IF(ISNUMBER(H34)=TRUE,H34,1))&gt;=0,(IF(ISNUMBER(D34)=TRUE,D34,1))*(IF(ISNUMBER(E34)=TRUE,E34,1))*(IF(ISNUMBER(#REF!)=TRUE,#REF!,1))*(IF(ISNUMBER(F34)=TRUE,F34,1))*(IF(ISNUMBER(G34)=TRUE,G34,1))*(IF(ISNUMBER(H34)=TRUE,H34,1)),""))</f>
        <v>121.41</v>
      </c>
    </row>
    <row r="35" spans="2:9" x14ac:dyDescent="0.25">
      <c r="B35" s="2"/>
      <c r="C35" s="2" t="s">
        <v>36</v>
      </c>
      <c r="D35" s="1">
        <v>1</v>
      </c>
      <c r="E35" s="1">
        <v>2</v>
      </c>
      <c r="F35" s="3"/>
      <c r="G35" s="2"/>
      <c r="H35" s="2">
        <v>51.42</v>
      </c>
      <c r="I35" s="4">
        <f>IF(D35="","",IF((IF(ISNUMBER(D35)=TRUE,D35,1))*(IF(ISNUMBER(E35)=TRUE,E35,1))*(IF(ISNUMBER(#REF!)=TRUE,#REF!,1))*(IF(ISNUMBER(F35)=TRUE,F35,1))*(IF(ISNUMBER(G35)=TRUE,G35,1))*(IF(ISNUMBER(H35)=TRUE,H35,1))&gt;=0,(IF(ISNUMBER(D35)=TRUE,D35,1))*(IF(ISNUMBER(E35)=TRUE,E35,1))*(IF(ISNUMBER(#REF!)=TRUE,#REF!,1))*(IF(ISNUMBER(F35)=TRUE,F35,1))*(IF(ISNUMBER(G35)=TRUE,G35,1))*(IF(ISNUMBER(H35)=TRUE,H35,1)),""))</f>
        <v>102.84</v>
      </c>
    </row>
    <row r="36" spans="2:9" x14ac:dyDescent="0.25">
      <c r="B36" s="2"/>
      <c r="C36" s="2" t="s">
        <v>37</v>
      </c>
      <c r="D36" s="1">
        <v>1</v>
      </c>
      <c r="E36" s="1">
        <v>2</v>
      </c>
      <c r="F36" s="3"/>
      <c r="G36" s="2"/>
      <c r="H36" s="2">
        <v>63.08</v>
      </c>
      <c r="I36" s="4">
        <f>IF(D36="","",IF((IF(ISNUMBER(D36)=TRUE,D36,1))*(IF(ISNUMBER(E36)=TRUE,E36,1))*(IF(ISNUMBER(#REF!)=TRUE,#REF!,1))*(IF(ISNUMBER(F36)=TRUE,F36,1))*(IF(ISNUMBER(G36)=TRUE,G36,1))*(IF(ISNUMBER(H36)=TRUE,H36,1))&gt;=0,(IF(ISNUMBER(D36)=TRUE,D36,1))*(IF(ISNUMBER(E36)=TRUE,E36,1))*(IF(ISNUMBER(#REF!)=TRUE,#REF!,1))*(IF(ISNUMBER(F36)=TRUE,F36,1))*(IF(ISNUMBER(G36)=TRUE,G36,1))*(IF(ISNUMBER(H36)=TRUE,H36,1)),""))</f>
        <v>126.16</v>
      </c>
    </row>
    <row r="37" spans="2:9" x14ac:dyDescent="0.25">
      <c r="B37" s="2"/>
      <c r="C37" s="2" t="s">
        <v>38</v>
      </c>
      <c r="D37" s="1">
        <v>1</v>
      </c>
      <c r="E37" s="1">
        <v>1</v>
      </c>
      <c r="F37" s="3"/>
      <c r="G37" s="2"/>
      <c r="H37" s="2">
        <v>35.74</v>
      </c>
      <c r="I37" s="4">
        <f>IF(D37="","",IF((IF(ISNUMBER(D37)=TRUE,D37,1))*(IF(ISNUMBER(E37)=TRUE,E37,1))*(IF(ISNUMBER(#REF!)=TRUE,#REF!,1))*(IF(ISNUMBER(F37)=TRUE,F37,1))*(IF(ISNUMBER(G37)=TRUE,G37,1))*(IF(ISNUMBER(H37)=TRUE,H37,1))&gt;=0,(IF(ISNUMBER(D37)=TRUE,D37,1))*(IF(ISNUMBER(E37)=TRUE,E37,1))*(IF(ISNUMBER(#REF!)=TRUE,#REF!,1))*(IF(ISNUMBER(F37)=TRUE,F37,1))*(IF(ISNUMBER(G37)=TRUE,G37,1))*(IF(ISNUMBER(H37)=TRUE,H37,1)),""))</f>
        <v>35.74</v>
      </c>
    </row>
    <row r="38" spans="2:9" x14ac:dyDescent="0.25">
      <c r="H38" s="9" t="s">
        <v>5</v>
      </c>
      <c r="I38" s="11">
        <f>SUM(I13:I37)</f>
        <v>893.6</v>
      </c>
    </row>
    <row r="40" spans="2:9" ht="30" customHeight="1" x14ac:dyDescent="0.25">
      <c r="B40" s="8" t="s">
        <v>6</v>
      </c>
      <c r="C40" s="8" t="s">
        <v>0</v>
      </c>
      <c r="D40" s="8" t="s">
        <v>1</v>
      </c>
      <c r="E40" s="8" t="s">
        <v>11</v>
      </c>
      <c r="F40" s="8" t="s">
        <v>2</v>
      </c>
      <c r="G40" s="8" t="s">
        <v>3</v>
      </c>
      <c r="H40" s="8" t="s">
        <v>4</v>
      </c>
      <c r="I40" s="8" t="s">
        <v>5</v>
      </c>
    </row>
    <row r="41" spans="2:9" ht="30" customHeight="1" x14ac:dyDescent="0.25">
      <c r="B41" s="5" t="s">
        <v>39</v>
      </c>
      <c r="C41" s="15" t="s">
        <v>40</v>
      </c>
      <c r="D41" s="16"/>
      <c r="E41" s="16"/>
      <c r="F41" s="16"/>
      <c r="G41" s="17"/>
      <c r="H41" s="6" t="s">
        <v>9</v>
      </c>
      <c r="I41" s="7" t="s">
        <v>41</v>
      </c>
    </row>
    <row r="42" spans="2:9" x14ac:dyDescent="0.25">
      <c r="B42" s="2"/>
      <c r="C42" s="2" t="s">
        <v>14</v>
      </c>
      <c r="D42" s="1">
        <v>1</v>
      </c>
      <c r="E42" s="1">
        <v>1</v>
      </c>
      <c r="F42" s="3"/>
      <c r="G42" s="2"/>
      <c r="H42" s="2">
        <v>52.8</v>
      </c>
      <c r="I42" s="4">
        <f>IF(D42="","",IF((IF(ISNUMBER(D42)=TRUE,D42,1))*(IF(ISNUMBER(E42)=TRUE,E42,1))*(IF(ISNUMBER(#REF!)=TRUE,#REF!,1))*(IF(ISNUMBER(F42)=TRUE,F42,1))*(IF(ISNUMBER(G42)=TRUE,G42,1))*(IF(ISNUMBER(H42)=TRUE,H42,1))&gt;=0,(IF(ISNUMBER(D42)=TRUE,D42,1))*(IF(ISNUMBER(E42)=TRUE,E42,1))*(IF(ISNUMBER(#REF!)=TRUE,#REF!,1))*(IF(ISNUMBER(F42)=TRUE,F42,1))*(IF(ISNUMBER(G42)=TRUE,G42,1))*(IF(ISNUMBER(H42)=TRUE,H42,1)),""))</f>
        <v>52.8</v>
      </c>
    </row>
    <row r="43" spans="2:9" x14ac:dyDescent="0.25">
      <c r="B43" s="2"/>
      <c r="C43" s="2" t="s">
        <v>15</v>
      </c>
      <c r="D43" s="1">
        <v>1</v>
      </c>
      <c r="E43" s="1">
        <v>1</v>
      </c>
      <c r="F43" s="3"/>
      <c r="G43" s="2"/>
      <c r="H43" s="2">
        <v>59.4</v>
      </c>
      <c r="I43" s="4">
        <f>IF(D43="","",IF((IF(ISNUMBER(D43)=TRUE,D43,1))*(IF(ISNUMBER(E43)=TRUE,E43,1))*(IF(ISNUMBER(#REF!)=TRUE,#REF!,1))*(IF(ISNUMBER(F43)=TRUE,F43,1))*(IF(ISNUMBER(G43)=TRUE,G43,1))*(IF(ISNUMBER(H43)=TRUE,H43,1))&gt;=0,(IF(ISNUMBER(D43)=TRUE,D43,1))*(IF(ISNUMBER(E43)=TRUE,E43,1))*(IF(ISNUMBER(#REF!)=TRUE,#REF!,1))*(IF(ISNUMBER(F43)=TRUE,F43,1))*(IF(ISNUMBER(G43)=TRUE,G43,1))*(IF(ISNUMBER(H43)=TRUE,H43,1)),""))</f>
        <v>59.4</v>
      </c>
    </row>
    <row r="44" spans="2:9" x14ac:dyDescent="0.25">
      <c r="B44" s="2"/>
      <c r="C44" s="2" t="s">
        <v>16</v>
      </c>
      <c r="D44" s="1">
        <v>1</v>
      </c>
      <c r="E44" s="1">
        <v>1</v>
      </c>
      <c r="F44" s="3"/>
      <c r="G44" s="2"/>
      <c r="H44" s="2">
        <v>57.6</v>
      </c>
      <c r="I44" s="4">
        <f>IF(D44="","",IF((IF(ISNUMBER(D44)=TRUE,D44,1))*(IF(ISNUMBER(E44)=TRUE,E44,1))*(IF(ISNUMBER(#REF!)=TRUE,#REF!,1))*(IF(ISNUMBER(F44)=TRUE,F44,1))*(IF(ISNUMBER(G44)=TRUE,G44,1))*(IF(ISNUMBER(H44)=TRUE,H44,1))&gt;=0,(IF(ISNUMBER(D44)=TRUE,D44,1))*(IF(ISNUMBER(E44)=TRUE,E44,1))*(IF(ISNUMBER(#REF!)=TRUE,#REF!,1))*(IF(ISNUMBER(F44)=TRUE,F44,1))*(IF(ISNUMBER(G44)=TRUE,G44,1))*(IF(ISNUMBER(H44)=TRUE,H44,1)),""))</f>
        <v>57.6</v>
      </c>
    </row>
    <row r="45" spans="2:9" x14ac:dyDescent="0.25">
      <c r="B45" s="2"/>
      <c r="C45" s="2" t="s">
        <v>17</v>
      </c>
      <c r="D45" s="1">
        <v>1</v>
      </c>
      <c r="E45" s="1">
        <v>4</v>
      </c>
      <c r="F45" s="3"/>
      <c r="G45" s="2"/>
      <c r="H45" s="2">
        <v>51.6</v>
      </c>
      <c r="I45" s="4">
        <f>IF(D45="","",IF((IF(ISNUMBER(D45)=TRUE,D45,1))*(IF(ISNUMBER(E45)=TRUE,E45,1))*(IF(ISNUMBER(#REF!)=TRUE,#REF!,1))*(IF(ISNUMBER(F45)=TRUE,F45,1))*(IF(ISNUMBER(G45)=TRUE,G45,1))*(IF(ISNUMBER(H45)=TRUE,H45,1))&gt;=0,(IF(ISNUMBER(D45)=TRUE,D45,1))*(IF(ISNUMBER(E45)=TRUE,E45,1))*(IF(ISNUMBER(#REF!)=TRUE,#REF!,1))*(IF(ISNUMBER(F45)=TRUE,F45,1))*(IF(ISNUMBER(G45)=TRUE,G45,1))*(IF(ISNUMBER(H45)=TRUE,H45,1)),""))</f>
        <v>206.4</v>
      </c>
    </row>
    <row r="46" spans="2:9" x14ac:dyDescent="0.25">
      <c r="B46" s="2"/>
      <c r="C46" s="2" t="s">
        <v>18</v>
      </c>
      <c r="D46" s="1">
        <v>1</v>
      </c>
      <c r="E46" s="1">
        <v>1</v>
      </c>
      <c r="F46" s="3"/>
      <c r="G46" s="2"/>
      <c r="H46" s="2">
        <v>48</v>
      </c>
      <c r="I46" s="4">
        <f>IF(D46="","",IF((IF(ISNUMBER(D46)=TRUE,D46,1))*(IF(ISNUMBER(E46)=TRUE,E46,1))*(IF(ISNUMBER(#REF!)=TRUE,#REF!,1))*(IF(ISNUMBER(F46)=TRUE,F46,1))*(IF(ISNUMBER(G46)=TRUE,G46,1))*(IF(ISNUMBER(H46)=TRUE,H46,1))&gt;=0,(IF(ISNUMBER(D46)=TRUE,D46,1))*(IF(ISNUMBER(E46)=TRUE,E46,1))*(IF(ISNUMBER(#REF!)=TRUE,#REF!,1))*(IF(ISNUMBER(F46)=TRUE,F46,1))*(IF(ISNUMBER(G46)=TRUE,G46,1))*(IF(ISNUMBER(H46)=TRUE,H46,1)),""))</f>
        <v>48</v>
      </c>
    </row>
    <row r="47" spans="2:9" x14ac:dyDescent="0.25">
      <c r="B47" s="2"/>
      <c r="C47" s="2" t="s">
        <v>19</v>
      </c>
      <c r="D47" s="1">
        <v>1</v>
      </c>
      <c r="E47" s="1">
        <v>1</v>
      </c>
      <c r="F47" s="3"/>
      <c r="G47" s="2"/>
      <c r="H47" s="2">
        <v>42.6</v>
      </c>
      <c r="I47" s="4">
        <f>IF(D47="","",IF((IF(ISNUMBER(D47)=TRUE,D47,1))*(IF(ISNUMBER(E47)=TRUE,E47,1))*(IF(ISNUMBER(#REF!)=TRUE,#REF!,1))*(IF(ISNUMBER(F47)=TRUE,F47,1))*(IF(ISNUMBER(G47)=TRUE,G47,1))*(IF(ISNUMBER(H47)=TRUE,H47,1))&gt;=0,(IF(ISNUMBER(D47)=TRUE,D47,1))*(IF(ISNUMBER(E47)=TRUE,E47,1))*(IF(ISNUMBER(#REF!)=TRUE,#REF!,1))*(IF(ISNUMBER(F47)=TRUE,F47,1))*(IF(ISNUMBER(G47)=TRUE,G47,1))*(IF(ISNUMBER(H47)=TRUE,H47,1)),""))</f>
        <v>42.6</v>
      </c>
    </row>
    <row r="48" spans="2:9" x14ac:dyDescent="0.25">
      <c r="B48" s="2"/>
      <c r="C48" s="2" t="s">
        <v>20</v>
      </c>
      <c r="D48" s="1">
        <v>1</v>
      </c>
      <c r="E48" s="1">
        <v>1</v>
      </c>
      <c r="F48" s="3"/>
      <c r="G48" s="2"/>
      <c r="H48" s="2">
        <v>28.98</v>
      </c>
      <c r="I48" s="4">
        <f>IF(D48="","",IF((IF(ISNUMBER(D48)=TRUE,D48,1))*(IF(ISNUMBER(E48)=TRUE,E48,1))*(IF(ISNUMBER(#REF!)=TRUE,#REF!,1))*(IF(ISNUMBER(F48)=TRUE,F48,1))*(IF(ISNUMBER(G48)=TRUE,G48,1))*(IF(ISNUMBER(H48)=TRUE,H48,1))&gt;=0,(IF(ISNUMBER(D48)=TRUE,D48,1))*(IF(ISNUMBER(E48)=TRUE,E48,1))*(IF(ISNUMBER(#REF!)=TRUE,#REF!,1))*(IF(ISNUMBER(F48)=TRUE,F48,1))*(IF(ISNUMBER(G48)=TRUE,G48,1))*(IF(ISNUMBER(H48)=TRUE,H48,1)),""))</f>
        <v>28.98</v>
      </c>
    </row>
    <row r="49" spans="2:9" x14ac:dyDescent="0.25">
      <c r="B49" s="2"/>
      <c r="C49" s="2" t="s">
        <v>21</v>
      </c>
      <c r="D49" s="1">
        <v>1</v>
      </c>
      <c r="E49" s="1">
        <v>1</v>
      </c>
      <c r="F49" s="3"/>
      <c r="G49" s="2"/>
      <c r="H49" s="2">
        <v>17.28</v>
      </c>
      <c r="I49" s="4">
        <f>IF(D49="","",IF((IF(ISNUMBER(D49)=TRUE,D49,1))*(IF(ISNUMBER(E49)=TRUE,E49,1))*(IF(ISNUMBER(#REF!)=TRUE,#REF!,1))*(IF(ISNUMBER(F49)=TRUE,F49,1))*(IF(ISNUMBER(G49)=TRUE,G49,1))*(IF(ISNUMBER(H49)=TRUE,H49,1))&gt;=0,(IF(ISNUMBER(D49)=TRUE,D49,1))*(IF(ISNUMBER(E49)=TRUE,E49,1))*(IF(ISNUMBER(#REF!)=TRUE,#REF!,1))*(IF(ISNUMBER(F49)=TRUE,F49,1))*(IF(ISNUMBER(G49)=TRUE,G49,1))*(IF(ISNUMBER(H49)=TRUE,H49,1)),""))</f>
        <v>17.28</v>
      </c>
    </row>
    <row r="50" spans="2:9" x14ac:dyDescent="0.25">
      <c r="B50" s="2"/>
      <c r="C50" s="2" t="s">
        <v>22</v>
      </c>
      <c r="D50" s="1">
        <v>1</v>
      </c>
      <c r="E50" s="1">
        <v>2</v>
      </c>
      <c r="F50" s="3"/>
      <c r="G50" s="2"/>
      <c r="H50" s="2">
        <v>25.2</v>
      </c>
      <c r="I50" s="4">
        <f>IF(D50="","",IF((IF(ISNUMBER(D50)=TRUE,D50,1))*(IF(ISNUMBER(E50)=TRUE,E50,1))*(IF(ISNUMBER(#REF!)=TRUE,#REF!,1))*(IF(ISNUMBER(F50)=TRUE,F50,1))*(IF(ISNUMBER(G50)=TRUE,G50,1))*(IF(ISNUMBER(H50)=TRUE,H50,1))&gt;=0,(IF(ISNUMBER(D50)=TRUE,D50,1))*(IF(ISNUMBER(E50)=TRUE,E50,1))*(IF(ISNUMBER(#REF!)=TRUE,#REF!,1))*(IF(ISNUMBER(F50)=TRUE,F50,1))*(IF(ISNUMBER(G50)=TRUE,G50,1))*(IF(ISNUMBER(H50)=TRUE,H50,1)),""))</f>
        <v>50.4</v>
      </c>
    </row>
    <row r="51" spans="2:9" x14ac:dyDescent="0.25">
      <c r="B51" s="2"/>
      <c r="C51" s="2" t="s">
        <v>23</v>
      </c>
      <c r="D51" s="1">
        <v>1</v>
      </c>
      <c r="E51" s="1">
        <v>2</v>
      </c>
      <c r="F51" s="3"/>
      <c r="G51" s="2"/>
      <c r="H51" s="2">
        <v>30</v>
      </c>
      <c r="I51" s="4">
        <f>IF(D51="","",IF((IF(ISNUMBER(D51)=TRUE,D51,1))*(IF(ISNUMBER(E51)=TRUE,E51,1))*(IF(ISNUMBER(#REF!)=TRUE,#REF!,1))*(IF(ISNUMBER(F51)=TRUE,F51,1))*(IF(ISNUMBER(G51)=TRUE,G51,1))*(IF(ISNUMBER(H51)=TRUE,H51,1))&gt;=0,(IF(ISNUMBER(D51)=TRUE,D51,1))*(IF(ISNUMBER(E51)=TRUE,E51,1))*(IF(ISNUMBER(#REF!)=TRUE,#REF!,1))*(IF(ISNUMBER(F51)=TRUE,F51,1))*(IF(ISNUMBER(G51)=TRUE,G51,1))*(IF(ISNUMBER(H51)=TRUE,H51,1)),""))</f>
        <v>60</v>
      </c>
    </row>
    <row r="52" spans="2:9" x14ac:dyDescent="0.25">
      <c r="B52" s="2"/>
      <c r="C52" s="2" t="s">
        <v>24</v>
      </c>
      <c r="D52" s="1">
        <v>1</v>
      </c>
      <c r="E52" s="1">
        <v>2</v>
      </c>
      <c r="F52" s="3"/>
      <c r="G52" s="2"/>
      <c r="H52" s="2">
        <v>40.799999999999997</v>
      </c>
      <c r="I52" s="4">
        <f>IF(D52="","",IF((IF(ISNUMBER(D52)=TRUE,D52,1))*(IF(ISNUMBER(E52)=TRUE,E52,1))*(IF(ISNUMBER(#REF!)=TRUE,#REF!,1))*(IF(ISNUMBER(F52)=TRUE,F52,1))*(IF(ISNUMBER(G52)=TRUE,G52,1))*(IF(ISNUMBER(H52)=TRUE,H52,1))&gt;=0,(IF(ISNUMBER(D52)=TRUE,D52,1))*(IF(ISNUMBER(E52)=TRUE,E52,1))*(IF(ISNUMBER(#REF!)=TRUE,#REF!,1))*(IF(ISNUMBER(F52)=TRUE,F52,1))*(IF(ISNUMBER(G52)=TRUE,G52,1))*(IF(ISNUMBER(H52)=TRUE,H52,1)),""))</f>
        <v>81.599999999999994</v>
      </c>
    </row>
    <row r="53" spans="2:9" x14ac:dyDescent="0.25">
      <c r="B53" s="2"/>
      <c r="C53" s="2" t="s">
        <v>25</v>
      </c>
      <c r="D53" s="1">
        <v>1</v>
      </c>
      <c r="E53" s="1">
        <v>2</v>
      </c>
      <c r="F53" s="3"/>
      <c r="G53" s="2"/>
      <c r="H53" s="2">
        <v>46.8</v>
      </c>
      <c r="I53" s="4">
        <f>IF(D53="","",IF((IF(ISNUMBER(D53)=TRUE,D53,1))*(IF(ISNUMBER(E53)=TRUE,E53,1))*(IF(ISNUMBER(#REF!)=TRUE,#REF!,1))*(IF(ISNUMBER(F53)=TRUE,F53,1))*(IF(ISNUMBER(G53)=TRUE,G53,1))*(IF(ISNUMBER(H53)=TRUE,H53,1))&gt;=0,(IF(ISNUMBER(D53)=TRUE,D53,1))*(IF(ISNUMBER(E53)=TRUE,E53,1))*(IF(ISNUMBER(#REF!)=TRUE,#REF!,1))*(IF(ISNUMBER(F53)=TRUE,F53,1))*(IF(ISNUMBER(G53)=TRUE,G53,1))*(IF(ISNUMBER(H53)=TRUE,H53,1)),""))</f>
        <v>93.6</v>
      </c>
    </row>
    <row r="54" spans="2:9" x14ac:dyDescent="0.25">
      <c r="B54" s="2"/>
      <c r="C54" s="2" t="s">
        <v>26</v>
      </c>
      <c r="D54" s="1">
        <v>1</v>
      </c>
      <c r="E54" s="1">
        <v>2</v>
      </c>
      <c r="F54" s="3"/>
      <c r="G54" s="2"/>
      <c r="H54" s="2">
        <v>57.6</v>
      </c>
      <c r="I54" s="4">
        <f>IF(D54="","",IF((IF(ISNUMBER(D54)=TRUE,D54,1))*(IF(ISNUMBER(E54)=TRUE,E54,1))*(IF(ISNUMBER(#REF!)=TRUE,#REF!,1))*(IF(ISNUMBER(F54)=TRUE,F54,1))*(IF(ISNUMBER(G54)=TRUE,G54,1))*(IF(ISNUMBER(H54)=TRUE,H54,1))&gt;=0,(IF(ISNUMBER(D54)=TRUE,D54,1))*(IF(ISNUMBER(E54)=TRUE,E54,1))*(IF(ISNUMBER(#REF!)=TRUE,#REF!,1))*(IF(ISNUMBER(F54)=TRUE,F54,1))*(IF(ISNUMBER(G54)=TRUE,G54,1))*(IF(ISNUMBER(H54)=TRUE,H54,1)),""))</f>
        <v>115.2</v>
      </c>
    </row>
    <row r="55" spans="2:9" x14ac:dyDescent="0.25">
      <c r="B55" s="2"/>
      <c r="C55" s="2" t="s">
        <v>27</v>
      </c>
      <c r="D55" s="1">
        <v>1</v>
      </c>
      <c r="E55" s="1">
        <v>2</v>
      </c>
      <c r="F55" s="3"/>
      <c r="G55" s="2"/>
      <c r="H55" s="2">
        <v>64.8</v>
      </c>
      <c r="I55" s="4">
        <f>IF(D55="","",IF((IF(ISNUMBER(D55)=TRUE,D55,1))*(IF(ISNUMBER(E55)=TRUE,E55,1))*(IF(ISNUMBER(#REF!)=TRUE,#REF!,1))*(IF(ISNUMBER(F55)=TRUE,F55,1))*(IF(ISNUMBER(G55)=TRUE,G55,1))*(IF(ISNUMBER(H55)=TRUE,H55,1))&gt;=0,(IF(ISNUMBER(D55)=TRUE,D55,1))*(IF(ISNUMBER(E55)=TRUE,E55,1))*(IF(ISNUMBER(#REF!)=TRUE,#REF!,1))*(IF(ISNUMBER(F55)=TRUE,F55,1))*(IF(ISNUMBER(G55)=TRUE,G55,1))*(IF(ISNUMBER(H55)=TRUE,H55,1)),""))</f>
        <v>129.6</v>
      </c>
    </row>
    <row r="56" spans="2:9" x14ac:dyDescent="0.25">
      <c r="B56" s="2"/>
      <c r="C56" s="2" t="s">
        <v>28</v>
      </c>
      <c r="D56" s="1">
        <v>1</v>
      </c>
      <c r="E56" s="1">
        <v>2</v>
      </c>
      <c r="F56" s="3"/>
      <c r="G56" s="2"/>
      <c r="H56" s="2">
        <v>73.2</v>
      </c>
      <c r="I56" s="4">
        <f>IF(D56="","",IF((IF(ISNUMBER(D56)=TRUE,D56,1))*(IF(ISNUMBER(E56)=TRUE,E56,1))*(IF(ISNUMBER(#REF!)=TRUE,#REF!,1))*(IF(ISNUMBER(F56)=TRUE,F56,1))*(IF(ISNUMBER(G56)=TRUE,G56,1))*(IF(ISNUMBER(H56)=TRUE,H56,1))&gt;=0,(IF(ISNUMBER(D56)=TRUE,D56,1))*(IF(ISNUMBER(E56)=TRUE,E56,1))*(IF(ISNUMBER(#REF!)=TRUE,#REF!,1))*(IF(ISNUMBER(F56)=TRUE,F56,1))*(IF(ISNUMBER(G56)=TRUE,G56,1))*(IF(ISNUMBER(H56)=TRUE,H56,1)),""))</f>
        <v>146.4</v>
      </c>
    </row>
    <row r="57" spans="2:9" x14ac:dyDescent="0.25">
      <c r="B57" s="2"/>
      <c r="C57" s="2" t="s">
        <v>29</v>
      </c>
      <c r="D57" s="1">
        <v>1</v>
      </c>
      <c r="E57" s="1">
        <v>1</v>
      </c>
      <c r="F57" s="3"/>
      <c r="G57" s="2"/>
      <c r="H57" s="2">
        <v>81.599999999999994</v>
      </c>
      <c r="I57" s="4">
        <f>IF(D57="","",IF((IF(ISNUMBER(D57)=TRUE,D57,1))*(IF(ISNUMBER(E57)=TRUE,E57,1))*(IF(ISNUMBER(#REF!)=TRUE,#REF!,1))*(IF(ISNUMBER(F57)=TRUE,F57,1))*(IF(ISNUMBER(G57)=TRUE,G57,1))*(IF(ISNUMBER(H57)=TRUE,H57,1))&gt;=0,(IF(ISNUMBER(D57)=TRUE,D57,1))*(IF(ISNUMBER(E57)=TRUE,E57,1))*(IF(ISNUMBER(#REF!)=TRUE,#REF!,1))*(IF(ISNUMBER(F57)=TRUE,F57,1))*(IF(ISNUMBER(G57)=TRUE,G57,1))*(IF(ISNUMBER(H57)=TRUE,H57,1)),""))</f>
        <v>81.599999999999994</v>
      </c>
    </row>
    <row r="58" spans="2:9" x14ac:dyDescent="0.25">
      <c r="B58" s="2"/>
      <c r="C58" s="2" t="s">
        <v>30</v>
      </c>
      <c r="D58" s="1">
        <v>1</v>
      </c>
      <c r="E58" s="1">
        <v>1</v>
      </c>
      <c r="F58" s="3"/>
      <c r="G58" s="2"/>
      <c r="H58" s="2">
        <v>47.6</v>
      </c>
      <c r="I58" s="4">
        <f>IF(D58="","",IF((IF(ISNUMBER(D58)=TRUE,D58,1))*(IF(ISNUMBER(E58)=TRUE,E58,1))*(IF(ISNUMBER(#REF!)=TRUE,#REF!,1))*(IF(ISNUMBER(F58)=TRUE,F58,1))*(IF(ISNUMBER(G58)=TRUE,G58,1))*(IF(ISNUMBER(H58)=TRUE,H58,1))&gt;=0,(IF(ISNUMBER(D58)=TRUE,D58,1))*(IF(ISNUMBER(E58)=TRUE,E58,1))*(IF(ISNUMBER(#REF!)=TRUE,#REF!,1))*(IF(ISNUMBER(F58)=TRUE,F58,1))*(IF(ISNUMBER(G58)=TRUE,G58,1))*(IF(ISNUMBER(H58)=TRUE,H58,1)),""))</f>
        <v>47.6</v>
      </c>
    </row>
    <row r="59" spans="2:9" x14ac:dyDescent="0.25">
      <c r="B59" s="2"/>
      <c r="C59" s="2" t="s">
        <v>31</v>
      </c>
      <c r="D59" s="1">
        <v>1</v>
      </c>
      <c r="E59" s="1">
        <v>1</v>
      </c>
      <c r="F59" s="3"/>
      <c r="G59" s="2"/>
      <c r="H59" s="2">
        <v>36.04</v>
      </c>
      <c r="I59" s="4">
        <f>IF(D59="","",IF((IF(ISNUMBER(D59)=TRUE,D59,1))*(IF(ISNUMBER(E59)=TRUE,E59,1))*(IF(ISNUMBER(#REF!)=TRUE,#REF!,1))*(IF(ISNUMBER(F59)=TRUE,F59,1))*(IF(ISNUMBER(G59)=TRUE,G59,1))*(IF(ISNUMBER(H59)=TRUE,H59,1))&gt;=0,(IF(ISNUMBER(D59)=TRUE,D59,1))*(IF(ISNUMBER(E59)=TRUE,E59,1))*(IF(ISNUMBER(#REF!)=TRUE,#REF!,1))*(IF(ISNUMBER(F59)=TRUE,F59,1))*(IF(ISNUMBER(G59)=TRUE,G59,1))*(IF(ISNUMBER(H59)=TRUE,H59,1)),""))</f>
        <v>36.04</v>
      </c>
    </row>
    <row r="60" spans="2:9" x14ac:dyDescent="0.25">
      <c r="B60" s="2"/>
      <c r="C60" s="2" t="s">
        <v>32</v>
      </c>
      <c r="D60" s="1">
        <v>1</v>
      </c>
      <c r="E60" s="1">
        <v>4</v>
      </c>
      <c r="F60" s="3"/>
      <c r="G60" s="2"/>
      <c r="H60" s="2">
        <v>88.8</v>
      </c>
      <c r="I60" s="4">
        <f>IF(D60="","",IF((IF(ISNUMBER(D60)=TRUE,D60,1))*(IF(ISNUMBER(E60)=TRUE,E60,1))*(IF(ISNUMBER(#REF!)=TRUE,#REF!,1))*(IF(ISNUMBER(F60)=TRUE,F60,1))*(IF(ISNUMBER(G60)=TRUE,G60,1))*(IF(ISNUMBER(H60)=TRUE,H60,1))&gt;=0,(IF(ISNUMBER(D60)=TRUE,D60,1))*(IF(ISNUMBER(E60)=TRUE,E60,1))*(IF(ISNUMBER(#REF!)=TRUE,#REF!,1))*(IF(ISNUMBER(F60)=TRUE,F60,1))*(IF(ISNUMBER(G60)=TRUE,G60,1))*(IF(ISNUMBER(H60)=TRUE,H60,1)),""))</f>
        <v>355.2</v>
      </c>
    </row>
    <row r="61" spans="2:9" ht="15.75" customHeight="1" x14ac:dyDescent="0.25">
      <c r="B61" s="2"/>
      <c r="C61" s="2" t="s">
        <v>33</v>
      </c>
      <c r="D61" s="1">
        <v>1</v>
      </c>
      <c r="E61" s="1">
        <v>1</v>
      </c>
      <c r="F61" s="3"/>
      <c r="G61" s="2"/>
      <c r="H61" s="2">
        <v>31.08</v>
      </c>
      <c r="I61" s="4">
        <f>IF(D61="","",IF((IF(ISNUMBER(D61)=TRUE,D61,1))*(IF(ISNUMBER(E61)=TRUE,E61,1))*(IF(ISNUMBER(#REF!)=TRUE,#REF!,1))*(IF(ISNUMBER(F61)=TRUE,F61,1))*(IF(ISNUMBER(G61)=TRUE,G61,1))*(IF(ISNUMBER(H61)=TRUE,H61,1))&gt;=0,(IF(ISNUMBER(D61)=TRUE,D61,1))*(IF(ISNUMBER(E61)=TRUE,E61,1))*(IF(ISNUMBER(#REF!)=TRUE,#REF!,1))*(IF(ISNUMBER(F61)=TRUE,F61,1))*(IF(ISNUMBER(G61)=TRUE,G61,1))*(IF(ISNUMBER(H61)=TRUE,H61,1)),""))</f>
        <v>31.08</v>
      </c>
    </row>
    <row r="62" spans="2:9" x14ac:dyDescent="0.25">
      <c r="B62" s="2"/>
      <c r="C62" s="2" t="s">
        <v>34</v>
      </c>
      <c r="D62" s="1">
        <v>1</v>
      </c>
      <c r="E62" s="1">
        <v>1</v>
      </c>
      <c r="F62" s="3"/>
      <c r="G62" s="2"/>
      <c r="H62" s="2">
        <v>61.57</v>
      </c>
      <c r="I62" s="4">
        <f>IF(D62="","",IF((IF(ISNUMBER(D62)=TRUE,D62,1))*(IF(ISNUMBER(E62)=TRUE,E62,1))*(IF(ISNUMBER(#REF!)=TRUE,#REF!,1))*(IF(ISNUMBER(F62)=TRUE,F62,1))*(IF(ISNUMBER(G62)=TRUE,G62,1))*(IF(ISNUMBER(H62)=TRUE,H62,1))&gt;=0,(IF(ISNUMBER(D62)=TRUE,D62,1))*(IF(ISNUMBER(E62)=TRUE,E62,1))*(IF(ISNUMBER(#REF!)=TRUE,#REF!,1))*(IF(ISNUMBER(F62)=TRUE,F62,1))*(IF(ISNUMBER(G62)=TRUE,G62,1))*(IF(ISNUMBER(H62)=TRUE,H62,1)),""))</f>
        <v>61.57</v>
      </c>
    </row>
    <row r="63" spans="2:9" x14ac:dyDescent="0.25">
      <c r="B63" s="2"/>
      <c r="C63" s="2" t="s">
        <v>35</v>
      </c>
      <c r="D63" s="1">
        <v>1</v>
      </c>
      <c r="E63" s="1">
        <v>3</v>
      </c>
      <c r="F63" s="3"/>
      <c r="G63" s="2"/>
      <c r="H63" s="2">
        <v>94.8</v>
      </c>
      <c r="I63" s="4">
        <f>IF(D63="","",IF((IF(ISNUMBER(D63)=TRUE,D63,1))*(IF(ISNUMBER(E63)=TRUE,E63,1))*(IF(ISNUMBER(#REF!)=TRUE,#REF!,1))*(IF(ISNUMBER(F63)=TRUE,F63,1))*(IF(ISNUMBER(G63)=TRUE,G63,1))*(IF(ISNUMBER(H63)=TRUE,H63,1))&gt;=0,(IF(ISNUMBER(D63)=TRUE,D63,1))*(IF(ISNUMBER(E63)=TRUE,E63,1))*(IF(ISNUMBER(#REF!)=TRUE,#REF!,1))*(IF(ISNUMBER(F63)=TRUE,F63,1))*(IF(ISNUMBER(G63)=TRUE,G63,1))*(IF(ISNUMBER(H63)=TRUE,H63,1)),""))</f>
        <v>284.39999999999998</v>
      </c>
    </row>
    <row r="64" spans="2:9" x14ac:dyDescent="0.25">
      <c r="B64" s="2"/>
      <c r="C64" s="2" t="s">
        <v>36</v>
      </c>
      <c r="D64" s="1">
        <v>1</v>
      </c>
      <c r="E64" s="1">
        <v>2</v>
      </c>
      <c r="F64" s="3"/>
      <c r="G64" s="2"/>
      <c r="H64" s="2">
        <v>100.8</v>
      </c>
      <c r="I64" s="4">
        <f>IF(D64="","",IF((IF(ISNUMBER(D64)=TRUE,D64,1))*(IF(ISNUMBER(E64)=TRUE,E64,1))*(IF(ISNUMBER(#REF!)=TRUE,#REF!,1))*(IF(ISNUMBER(F64)=TRUE,F64,1))*(IF(ISNUMBER(G64)=TRUE,G64,1))*(IF(ISNUMBER(H64)=TRUE,H64,1))&gt;=0,(IF(ISNUMBER(D64)=TRUE,D64,1))*(IF(ISNUMBER(E64)=TRUE,E64,1))*(IF(ISNUMBER(#REF!)=TRUE,#REF!,1))*(IF(ISNUMBER(F64)=TRUE,F64,1))*(IF(ISNUMBER(G64)=TRUE,G64,1))*(IF(ISNUMBER(H64)=TRUE,H64,1)),""))</f>
        <v>201.6</v>
      </c>
    </row>
    <row r="65" spans="2:9" x14ac:dyDescent="0.25">
      <c r="B65" s="2"/>
      <c r="C65" s="2" t="s">
        <v>37</v>
      </c>
      <c r="D65" s="1">
        <v>1</v>
      </c>
      <c r="E65" s="1">
        <v>2</v>
      </c>
      <c r="F65" s="3"/>
      <c r="G65" s="2"/>
      <c r="H65" s="2">
        <v>112.8</v>
      </c>
      <c r="I65" s="4">
        <f>IF(D65="","",IF((IF(ISNUMBER(D65)=TRUE,D65,1))*(IF(ISNUMBER(E65)=TRUE,E65,1))*(IF(ISNUMBER(#REF!)=TRUE,#REF!,1))*(IF(ISNUMBER(F65)=TRUE,F65,1))*(IF(ISNUMBER(G65)=TRUE,G65,1))*(IF(ISNUMBER(H65)=TRUE,H65,1))&gt;=0,(IF(ISNUMBER(D65)=TRUE,D65,1))*(IF(ISNUMBER(E65)=TRUE,E65,1))*(IF(ISNUMBER(#REF!)=TRUE,#REF!,1))*(IF(ISNUMBER(F65)=TRUE,F65,1))*(IF(ISNUMBER(G65)=TRUE,G65,1))*(IF(ISNUMBER(H65)=TRUE,H65,1)),""))</f>
        <v>225.6</v>
      </c>
    </row>
    <row r="66" spans="2:9" x14ac:dyDescent="0.25">
      <c r="B66" s="2"/>
      <c r="C66" s="2" t="s">
        <v>38</v>
      </c>
      <c r="D66" s="1">
        <v>1</v>
      </c>
      <c r="E66" s="1">
        <v>1</v>
      </c>
      <c r="F66" s="3"/>
      <c r="G66" s="2"/>
      <c r="H66" s="2">
        <v>63.92</v>
      </c>
      <c r="I66" s="4">
        <f>IF(D66="","",IF((IF(ISNUMBER(D66)=TRUE,D66,1))*(IF(ISNUMBER(E66)=TRUE,E66,1))*(IF(ISNUMBER(#REF!)=TRUE,#REF!,1))*(IF(ISNUMBER(F66)=TRUE,F66,1))*(IF(ISNUMBER(G66)=TRUE,G66,1))*(IF(ISNUMBER(H66)=TRUE,H66,1))&gt;=0,(IF(ISNUMBER(D66)=TRUE,D66,1))*(IF(ISNUMBER(E66)=TRUE,E66,1))*(IF(ISNUMBER(#REF!)=TRUE,#REF!,1))*(IF(ISNUMBER(F66)=TRUE,F66,1))*(IF(ISNUMBER(G66)=TRUE,G66,1))*(IF(ISNUMBER(H66)=TRUE,H66,1)),""))</f>
        <v>63.92</v>
      </c>
    </row>
    <row r="67" spans="2:9" x14ac:dyDescent="0.25">
      <c r="B67" s="2"/>
      <c r="C67" s="2" t="s">
        <v>42</v>
      </c>
      <c r="D67" s="1">
        <v>1</v>
      </c>
      <c r="E67" s="1">
        <v>1</v>
      </c>
      <c r="F67" s="3"/>
      <c r="G67" s="2"/>
      <c r="H67" s="2">
        <v>49.695000000000007</v>
      </c>
      <c r="I67" s="4">
        <f>IF(D67="","",IF((IF(ISNUMBER(D67)=TRUE,D67,1))*(IF(ISNUMBER(E67)=TRUE,E67,1))*(IF(ISNUMBER(#REF!)=TRUE,#REF!,1))*(IF(ISNUMBER(F67)=TRUE,F67,1))*(IF(ISNUMBER(G67)=TRUE,G67,1))*(IF(ISNUMBER(H67)=TRUE,H67,1))&gt;=0,(IF(ISNUMBER(D67)=TRUE,D67,1))*(IF(ISNUMBER(E67)=TRUE,E67,1))*(IF(ISNUMBER(#REF!)=TRUE,#REF!,1))*(IF(ISNUMBER(F67)=TRUE,F67,1))*(IF(ISNUMBER(G67)=TRUE,G67,1))*(IF(ISNUMBER(H67)=TRUE,H67,1)),""))</f>
        <v>49.695000000000007</v>
      </c>
    </row>
    <row r="68" spans="2:9" x14ac:dyDescent="0.25">
      <c r="H68" s="9" t="s">
        <v>5</v>
      </c>
      <c r="I68" s="12">
        <f>SUM(I42:I67)</f>
        <v>2628.165</v>
      </c>
    </row>
    <row r="70" spans="2:9" ht="30" customHeight="1" x14ac:dyDescent="0.25">
      <c r="B70" s="8" t="s">
        <v>6</v>
      </c>
      <c r="C70" s="8" t="s">
        <v>0</v>
      </c>
      <c r="D70" s="8" t="s">
        <v>1</v>
      </c>
      <c r="E70" s="8" t="s">
        <v>11</v>
      </c>
      <c r="F70" s="8" t="s">
        <v>46</v>
      </c>
      <c r="G70" s="8" t="s">
        <v>47</v>
      </c>
      <c r="H70" s="8" t="s">
        <v>48</v>
      </c>
      <c r="I70" s="8" t="s">
        <v>5</v>
      </c>
    </row>
    <row r="71" spans="2:9" ht="30" customHeight="1" x14ac:dyDescent="0.25">
      <c r="B71" s="5" t="s">
        <v>43</v>
      </c>
      <c r="C71" s="15" t="s">
        <v>44</v>
      </c>
      <c r="D71" s="16"/>
      <c r="E71" s="16"/>
      <c r="F71" s="16"/>
      <c r="G71" s="17"/>
      <c r="H71" s="6" t="s">
        <v>9</v>
      </c>
      <c r="I71" s="7" t="s">
        <v>45</v>
      </c>
    </row>
    <row r="72" spans="2:9" x14ac:dyDescent="0.25">
      <c r="B72" s="2"/>
      <c r="C72" s="2" t="s">
        <v>14</v>
      </c>
      <c r="D72" s="1">
        <v>1</v>
      </c>
      <c r="E72" s="1">
        <v>1</v>
      </c>
      <c r="F72" s="10"/>
      <c r="G72" s="2">
        <v>480.99</v>
      </c>
      <c r="H72" s="2">
        <v>77.59</v>
      </c>
      <c r="I72" s="4">
        <f>G72*E72+H72*E72</f>
        <v>558.58000000000004</v>
      </c>
    </row>
    <row r="73" spans="2:9" x14ac:dyDescent="0.25">
      <c r="B73" s="2"/>
      <c r="C73" s="2" t="s">
        <v>15</v>
      </c>
      <c r="D73" s="1">
        <v>1</v>
      </c>
      <c r="E73" s="1">
        <v>1</v>
      </c>
      <c r="F73" s="10"/>
      <c r="G73" s="2">
        <v>543</v>
      </c>
      <c r="H73" s="2">
        <v>87.8</v>
      </c>
      <c r="I73" s="4">
        <f t="shared" ref="I73:I96" si="0">G73*E73+H73*E73</f>
        <v>630.79999999999995</v>
      </c>
    </row>
    <row r="74" spans="2:9" x14ac:dyDescent="0.25">
      <c r="B74" s="2"/>
      <c r="C74" s="2" t="s">
        <v>16</v>
      </c>
      <c r="D74" s="1">
        <v>1</v>
      </c>
      <c r="E74" s="1">
        <v>1</v>
      </c>
      <c r="F74" s="10"/>
      <c r="G74" s="2">
        <v>444.56</v>
      </c>
      <c r="H74" s="2">
        <v>115.24</v>
      </c>
      <c r="I74" s="4">
        <f t="shared" si="0"/>
        <v>559.79999999999995</v>
      </c>
    </row>
    <row r="75" spans="2:9" x14ac:dyDescent="0.25">
      <c r="B75" s="2"/>
      <c r="C75" s="2" t="s">
        <v>17</v>
      </c>
      <c r="D75" s="1">
        <v>1</v>
      </c>
      <c r="E75" s="1">
        <v>4</v>
      </c>
      <c r="F75" s="10"/>
      <c r="G75" s="2">
        <v>455.96</v>
      </c>
      <c r="H75" s="2">
        <v>272.42</v>
      </c>
      <c r="I75" s="4">
        <f t="shared" si="0"/>
        <v>2913.52</v>
      </c>
    </row>
    <row r="76" spans="2:9" x14ac:dyDescent="0.25">
      <c r="B76" s="2"/>
      <c r="C76" s="2" t="s">
        <v>18</v>
      </c>
      <c r="D76" s="1">
        <v>1</v>
      </c>
      <c r="E76" s="1">
        <v>1</v>
      </c>
      <c r="F76" s="10"/>
      <c r="G76" s="2">
        <v>486.97</v>
      </c>
      <c r="H76" s="1"/>
      <c r="I76" s="4">
        <f t="shared" si="0"/>
        <v>486.97</v>
      </c>
    </row>
    <row r="77" spans="2:9" x14ac:dyDescent="0.25">
      <c r="B77" s="2"/>
      <c r="C77" s="2" t="s">
        <v>19</v>
      </c>
      <c r="D77" s="1">
        <v>1</v>
      </c>
      <c r="E77" s="1">
        <v>1</v>
      </c>
      <c r="F77" s="10"/>
      <c r="G77" s="2">
        <v>542.08000000000004</v>
      </c>
      <c r="H77" s="1"/>
      <c r="I77" s="4">
        <f t="shared" si="0"/>
        <v>542.08000000000004</v>
      </c>
    </row>
    <row r="78" spans="2:9" x14ac:dyDescent="0.25">
      <c r="B78" s="2"/>
      <c r="C78" s="2" t="s">
        <v>20</v>
      </c>
      <c r="D78" s="1">
        <v>1</v>
      </c>
      <c r="E78" s="1">
        <v>1</v>
      </c>
      <c r="F78" s="10"/>
      <c r="G78" s="2">
        <v>363.87</v>
      </c>
      <c r="H78" s="1"/>
      <c r="I78" s="4">
        <f t="shared" si="0"/>
        <v>363.87</v>
      </c>
    </row>
    <row r="79" spans="2:9" x14ac:dyDescent="0.25">
      <c r="B79" s="2"/>
      <c r="C79" s="2" t="s">
        <v>21</v>
      </c>
      <c r="D79" s="1">
        <v>1</v>
      </c>
      <c r="E79" s="1">
        <v>1</v>
      </c>
      <c r="F79" s="10"/>
      <c r="G79" s="2">
        <v>242.5</v>
      </c>
      <c r="H79" s="1"/>
      <c r="I79" s="4">
        <f t="shared" si="0"/>
        <v>242.5</v>
      </c>
    </row>
    <row r="80" spans="2:9" x14ac:dyDescent="0.25">
      <c r="B80" s="2"/>
      <c r="C80" s="2" t="s">
        <v>22</v>
      </c>
      <c r="D80" s="1">
        <v>1</v>
      </c>
      <c r="E80" s="1">
        <v>2</v>
      </c>
      <c r="F80" s="10"/>
      <c r="G80" s="2">
        <v>324.31</v>
      </c>
      <c r="H80" s="1"/>
      <c r="I80" s="4">
        <f t="shared" si="0"/>
        <v>648.62</v>
      </c>
    </row>
    <row r="81" spans="2:9" x14ac:dyDescent="0.25">
      <c r="B81" s="2"/>
      <c r="C81" s="2" t="s">
        <v>23</v>
      </c>
      <c r="D81" s="1">
        <v>1</v>
      </c>
      <c r="E81" s="1">
        <v>2</v>
      </c>
      <c r="F81" s="10"/>
      <c r="G81" s="2">
        <v>373.81</v>
      </c>
      <c r="H81" s="1"/>
      <c r="I81" s="4">
        <f t="shared" si="0"/>
        <v>747.62</v>
      </c>
    </row>
    <row r="82" spans="2:9" x14ac:dyDescent="0.25">
      <c r="B82" s="2"/>
      <c r="C82" s="2" t="s">
        <v>24</v>
      </c>
      <c r="D82" s="1">
        <v>1</v>
      </c>
      <c r="E82" s="1">
        <v>2</v>
      </c>
      <c r="F82" s="10"/>
      <c r="G82" s="2">
        <v>543.95000000000005</v>
      </c>
      <c r="H82" s="1"/>
      <c r="I82" s="4">
        <f t="shared" si="0"/>
        <v>1087.9000000000001</v>
      </c>
    </row>
    <row r="83" spans="2:9" x14ac:dyDescent="0.25">
      <c r="B83" s="2"/>
      <c r="C83" s="2" t="s">
        <v>25</v>
      </c>
      <c r="D83" s="1">
        <v>1</v>
      </c>
      <c r="E83" s="1">
        <v>2</v>
      </c>
      <c r="F83" s="10"/>
      <c r="G83" s="2">
        <v>426.08</v>
      </c>
      <c r="H83" s="2">
        <v>235.8</v>
      </c>
      <c r="I83" s="4">
        <f t="shared" si="0"/>
        <v>1323.76</v>
      </c>
    </row>
    <row r="84" spans="2:9" x14ac:dyDescent="0.25">
      <c r="B84" s="2"/>
      <c r="C84" s="2" t="s">
        <v>26</v>
      </c>
      <c r="D84" s="1">
        <v>1</v>
      </c>
      <c r="E84" s="1">
        <v>2</v>
      </c>
      <c r="F84" s="10"/>
      <c r="G84" s="2">
        <v>558.41</v>
      </c>
      <c r="H84" s="2">
        <v>115.24</v>
      </c>
      <c r="I84" s="4">
        <f t="shared" si="0"/>
        <v>1347.3</v>
      </c>
    </row>
    <row r="85" spans="2:9" x14ac:dyDescent="0.25">
      <c r="B85" s="2"/>
      <c r="C85" s="2" t="s">
        <v>27</v>
      </c>
      <c r="D85" s="1">
        <v>1</v>
      </c>
      <c r="E85" s="1">
        <v>2</v>
      </c>
      <c r="F85" s="10"/>
      <c r="G85" s="2">
        <v>639.04</v>
      </c>
      <c r="H85" s="2">
        <v>204.28</v>
      </c>
      <c r="I85" s="4">
        <f t="shared" si="0"/>
        <v>1686.6399999999999</v>
      </c>
    </row>
    <row r="86" spans="2:9" x14ac:dyDescent="0.25">
      <c r="B86" s="2"/>
      <c r="C86" s="2" t="s">
        <v>28</v>
      </c>
      <c r="D86" s="1">
        <v>1</v>
      </c>
      <c r="E86" s="1">
        <v>2</v>
      </c>
      <c r="F86" s="10"/>
      <c r="G86" s="2">
        <v>277.68</v>
      </c>
      <c r="H86" s="2">
        <v>999.66</v>
      </c>
      <c r="I86" s="4">
        <f t="shared" si="0"/>
        <v>2554.6799999999998</v>
      </c>
    </row>
    <row r="87" spans="2:9" x14ac:dyDescent="0.25">
      <c r="B87" s="2"/>
      <c r="C87" s="2" t="s">
        <v>29</v>
      </c>
      <c r="D87" s="1">
        <v>1</v>
      </c>
      <c r="E87" s="1">
        <v>1</v>
      </c>
      <c r="F87" s="10"/>
      <c r="G87" s="2">
        <v>370.04</v>
      </c>
      <c r="H87" s="2">
        <v>766.08</v>
      </c>
      <c r="I87" s="4">
        <f t="shared" si="0"/>
        <v>1136.1200000000001</v>
      </c>
    </row>
    <row r="88" spans="2:9" x14ac:dyDescent="0.25">
      <c r="B88" s="2"/>
      <c r="C88" s="2" t="s">
        <v>30</v>
      </c>
      <c r="D88" s="1">
        <v>1</v>
      </c>
      <c r="E88" s="1">
        <v>1</v>
      </c>
      <c r="F88" s="10"/>
      <c r="G88" s="2">
        <v>214.12</v>
      </c>
      <c r="H88" s="2">
        <v>455.84</v>
      </c>
      <c r="I88" s="4">
        <f t="shared" si="0"/>
        <v>669.96</v>
      </c>
    </row>
    <row r="89" spans="2:9" x14ac:dyDescent="0.25">
      <c r="B89" s="2"/>
      <c r="C89" s="2" t="s">
        <v>31</v>
      </c>
      <c r="D89" s="1">
        <v>1</v>
      </c>
      <c r="E89" s="1">
        <v>1</v>
      </c>
      <c r="F89" s="10"/>
      <c r="G89" s="2">
        <v>160.88999999999999</v>
      </c>
      <c r="H89" s="2">
        <v>340.43</v>
      </c>
      <c r="I89" s="4">
        <f t="shared" si="0"/>
        <v>501.32</v>
      </c>
    </row>
    <row r="90" spans="2:9" x14ac:dyDescent="0.25">
      <c r="B90" s="2"/>
      <c r="C90" s="2" t="s">
        <v>32</v>
      </c>
      <c r="D90" s="1">
        <v>1</v>
      </c>
      <c r="E90" s="1">
        <v>4</v>
      </c>
      <c r="F90" s="10"/>
      <c r="G90" s="2">
        <v>374.26</v>
      </c>
      <c r="H90" s="2">
        <v>289.38</v>
      </c>
      <c r="I90" s="4">
        <f t="shared" si="0"/>
        <v>2654.56</v>
      </c>
    </row>
    <row r="91" spans="2:9" ht="15.75" customHeight="1" x14ac:dyDescent="0.25">
      <c r="B91" s="2"/>
      <c r="C91" s="2" t="s">
        <v>33</v>
      </c>
      <c r="D91" s="1">
        <v>1</v>
      </c>
      <c r="E91" s="1">
        <v>1</v>
      </c>
      <c r="F91" s="10"/>
      <c r="G91" s="2">
        <v>127.36</v>
      </c>
      <c r="H91" s="2">
        <v>105.87</v>
      </c>
      <c r="I91" s="4">
        <f t="shared" si="0"/>
        <v>233.23000000000002</v>
      </c>
    </row>
    <row r="92" spans="2:9" x14ac:dyDescent="0.25">
      <c r="B92" s="2"/>
      <c r="C92" s="2" t="s">
        <v>34</v>
      </c>
      <c r="D92" s="1">
        <v>1</v>
      </c>
      <c r="E92" s="1">
        <v>1</v>
      </c>
      <c r="F92" s="10"/>
      <c r="G92" s="2">
        <v>257.83</v>
      </c>
      <c r="H92" s="2">
        <v>204.68</v>
      </c>
      <c r="I92" s="4">
        <f t="shared" si="0"/>
        <v>462.51</v>
      </c>
    </row>
    <row r="93" spans="2:9" x14ac:dyDescent="0.25">
      <c r="B93" s="2"/>
      <c r="C93" s="2" t="s">
        <v>35</v>
      </c>
      <c r="D93" s="1">
        <v>1</v>
      </c>
      <c r="E93" s="1">
        <v>3</v>
      </c>
      <c r="F93" s="10"/>
      <c r="G93" s="2">
        <v>329.08</v>
      </c>
      <c r="H93" s="2">
        <v>408.57</v>
      </c>
      <c r="I93" s="4">
        <f t="shared" si="0"/>
        <v>2212.9499999999998</v>
      </c>
    </row>
    <row r="94" spans="2:9" x14ac:dyDescent="0.25">
      <c r="B94" s="2"/>
      <c r="C94" s="2" t="s">
        <v>36</v>
      </c>
      <c r="D94" s="1">
        <v>1</v>
      </c>
      <c r="E94" s="1">
        <v>2</v>
      </c>
      <c r="F94" s="10"/>
      <c r="G94" s="2">
        <v>304.14999999999998</v>
      </c>
      <c r="H94" s="2">
        <v>141.43</v>
      </c>
      <c r="I94" s="4">
        <f t="shared" si="0"/>
        <v>891.16</v>
      </c>
    </row>
    <row r="95" spans="2:9" x14ac:dyDescent="0.25">
      <c r="B95" s="2"/>
      <c r="C95" s="2" t="s">
        <v>37</v>
      </c>
      <c r="D95" s="1">
        <v>1</v>
      </c>
      <c r="E95" s="1">
        <v>2</v>
      </c>
      <c r="F95" s="10"/>
      <c r="G95" s="2">
        <v>375.86</v>
      </c>
      <c r="H95" s="2">
        <v>1473.93</v>
      </c>
      <c r="I95" s="4">
        <f t="shared" si="0"/>
        <v>3699.58</v>
      </c>
    </row>
    <row r="96" spans="2:9" x14ac:dyDescent="0.25">
      <c r="B96" s="2"/>
      <c r="C96" s="2" t="s">
        <v>38</v>
      </c>
      <c r="D96" s="1">
        <v>1</v>
      </c>
      <c r="E96" s="1">
        <v>1</v>
      </c>
      <c r="F96" s="10"/>
      <c r="G96" s="2">
        <v>208.29</v>
      </c>
      <c r="H96" s="2">
        <v>832.45</v>
      </c>
      <c r="I96" s="4">
        <f t="shared" si="0"/>
        <v>1040.74</v>
      </c>
    </row>
    <row r="97" spans="2:10" x14ac:dyDescent="0.25">
      <c r="E97" s="9" t="s">
        <v>5</v>
      </c>
      <c r="F97" s="13">
        <f>SUMPRODUCT(F72:F96,E72:E96)</f>
        <v>0</v>
      </c>
      <c r="G97" s="13">
        <f>SUMPRODUCT(G72:G96,E72:E96)</f>
        <v>16397.199999999997</v>
      </c>
      <c r="H97" s="13">
        <f>SUMPRODUCT(H72:H96,E72:E96)</f>
        <v>12799.570000000002</v>
      </c>
      <c r="I97" s="13">
        <f>SUM(I72:I96)</f>
        <v>29196.77</v>
      </c>
    </row>
    <row r="99" spans="2:10" ht="30" customHeight="1" x14ac:dyDescent="0.25">
      <c r="B99" s="8" t="s">
        <v>6</v>
      </c>
      <c r="C99" s="8" t="s">
        <v>0</v>
      </c>
      <c r="D99" s="8" t="s">
        <v>1</v>
      </c>
      <c r="E99" s="8" t="s">
        <v>11</v>
      </c>
      <c r="F99" s="8" t="s">
        <v>49</v>
      </c>
      <c r="G99" s="8" t="s">
        <v>50</v>
      </c>
      <c r="H99" s="8" t="s">
        <v>51</v>
      </c>
      <c r="I99" s="8" t="s">
        <v>52</v>
      </c>
      <c r="J99" s="8" t="s">
        <v>5</v>
      </c>
    </row>
    <row r="100" spans="2:10" ht="30" customHeight="1" x14ac:dyDescent="0.25">
      <c r="B100" s="5" t="s">
        <v>43</v>
      </c>
      <c r="C100" s="15" t="s">
        <v>44</v>
      </c>
      <c r="D100" s="16"/>
      <c r="E100" s="16"/>
      <c r="F100" s="16"/>
      <c r="G100" s="16"/>
      <c r="H100" s="17"/>
      <c r="I100" s="6" t="s">
        <v>9</v>
      </c>
      <c r="J100" s="7" t="s">
        <v>45</v>
      </c>
    </row>
    <row r="101" spans="2:10" x14ac:dyDescent="0.25">
      <c r="B101" s="2"/>
      <c r="C101" s="2" t="s">
        <v>14</v>
      </c>
      <c r="D101" s="1">
        <v>1</v>
      </c>
      <c r="E101" s="1">
        <v>1</v>
      </c>
      <c r="F101" s="10"/>
      <c r="G101" s="2">
        <v>286.93</v>
      </c>
      <c r="H101" s="2"/>
      <c r="I101" s="2"/>
      <c r="J101" s="4">
        <f>I101*E101+H101*E101+G101*E101+F101*E101</f>
        <v>286.93</v>
      </c>
    </row>
    <row r="102" spans="2:10" x14ac:dyDescent="0.25">
      <c r="B102" s="2"/>
      <c r="C102" s="2" t="s">
        <v>15</v>
      </c>
      <c r="D102" s="1">
        <v>1</v>
      </c>
      <c r="E102" s="1">
        <v>1</v>
      </c>
      <c r="F102" s="10"/>
      <c r="G102" s="2">
        <v>326.79000000000002</v>
      </c>
      <c r="H102" s="2"/>
      <c r="I102" s="2"/>
      <c r="J102" s="4">
        <f t="shared" ref="J102:J125" si="1">I102*E102+H102*E102+G102*E102+F102*E102</f>
        <v>326.79000000000002</v>
      </c>
    </row>
    <row r="103" spans="2:10" x14ac:dyDescent="0.25">
      <c r="B103" s="2"/>
      <c r="C103" s="2" t="s">
        <v>16</v>
      </c>
      <c r="D103" s="1">
        <v>1</v>
      </c>
      <c r="E103" s="1">
        <v>1</v>
      </c>
      <c r="F103" s="10">
        <v>393.21</v>
      </c>
      <c r="G103" s="2"/>
      <c r="H103" s="2"/>
      <c r="I103" s="2"/>
      <c r="J103" s="4">
        <f t="shared" si="1"/>
        <v>393.21</v>
      </c>
    </row>
    <row r="104" spans="2:10" x14ac:dyDescent="0.25">
      <c r="B104" s="2"/>
      <c r="C104" s="2" t="s">
        <v>17</v>
      </c>
      <c r="D104" s="1">
        <v>1</v>
      </c>
      <c r="E104" s="1">
        <v>4</v>
      </c>
      <c r="F104" s="10"/>
      <c r="G104" s="2"/>
      <c r="H104" s="2"/>
      <c r="I104" s="2"/>
      <c r="J104" s="4">
        <f t="shared" si="1"/>
        <v>0</v>
      </c>
    </row>
    <row r="105" spans="2:10" x14ac:dyDescent="0.25">
      <c r="B105" s="2"/>
      <c r="C105" s="2" t="s">
        <v>18</v>
      </c>
      <c r="D105" s="1">
        <v>1</v>
      </c>
      <c r="E105" s="1">
        <v>1</v>
      </c>
      <c r="F105" s="10">
        <v>186.94</v>
      </c>
      <c r="G105" s="2"/>
      <c r="H105" s="1"/>
      <c r="I105" s="1"/>
      <c r="J105" s="4">
        <f t="shared" si="1"/>
        <v>186.94</v>
      </c>
    </row>
    <row r="106" spans="2:10" x14ac:dyDescent="0.25">
      <c r="B106" s="2"/>
      <c r="C106" s="2" t="s">
        <v>19</v>
      </c>
      <c r="D106" s="1">
        <v>1</v>
      </c>
      <c r="E106" s="1">
        <v>1</v>
      </c>
      <c r="F106" s="10"/>
      <c r="G106" s="2"/>
      <c r="H106" s="1"/>
      <c r="I106" s="1"/>
      <c r="J106" s="4">
        <f t="shared" si="1"/>
        <v>0</v>
      </c>
    </row>
    <row r="107" spans="2:10" x14ac:dyDescent="0.25">
      <c r="B107" s="2"/>
      <c r="C107" s="2" t="s">
        <v>20</v>
      </c>
      <c r="D107" s="1">
        <v>1</v>
      </c>
      <c r="E107" s="1">
        <v>1</v>
      </c>
      <c r="F107" s="10"/>
      <c r="G107" s="2"/>
      <c r="H107" s="1"/>
      <c r="I107" s="1"/>
      <c r="J107" s="4">
        <f t="shared" si="1"/>
        <v>0</v>
      </c>
    </row>
    <row r="108" spans="2:10" x14ac:dyDescent="0.25">
      <c r="B108" s="2"/>
      <c r="C108" s="2" t="s">
        <v>21</v>
      </c>
      <c r="D108" s="1">
        <v>1</v>
      </c>
      <c r="E108" s="1">
        <v>1</v>
      </c>
      <c r="F108" s="10"/>
      <c r="G108" s="2"/>
      <c r="H108" s="1"/>
      <c r="I108" s="1"/>
      <c r="J108" s="4">
        <f t="shared" si="1"/>
        <v>0</v>
      </c>
    </row>
    <row r="109" spans="2:10" x14ac:dyDescent="0.25">
      <c r="B109" s="2"/>
      <c r="C109" s="2" t="s">
        <v>22</v>
      </c>
      <c r="D109" s="1">
        <v>1</v>
      </c>
      <c r="E109" s="1">
        <v>2</v>
      </c>
      <c r="F109" s="10"/>
      <c r="G109" s="2"/>
      <c r="H109" s="1"/>
      <c r="I109" s="1"/>
      <c r="J109" s="4">
        <f t="shared" si="1"/>
        <v>0</v>
      </c>
    </row>
    <row r="110" spans="2:10" x14ac:dyDescent="0.25">
      <c r="B110" s="2"/>
      <c r="C110" s="2" t="s">
        <v>23</v>
      </c>
      <c r="D110" s="1">
        <v>1</v>
      </c>
      <c r="E110" s="1">
        <v>2</v>
      </c>
      <c r="F110" s="10"/>
      <c r="G110" s="2"/>
      <c r="H110" s="1"/>
      <c r="I110" s="1"/>
      <c r="J110" s="4">
        <f t="shared" si="1"/>
        <v>0</v>
      </c>
    </row>
    <row r="111" spans="2:10" x14ac:dyDescent="0.25">
      <c r="B111" s="2"/>
      <c r="C111" s="2" t="s">
        <v>24</v>
      </c>
      <c r="D111" s="1">
        <v>1</v>
      </c>
      <c r="E111" s="1">
        <v>2</v>
      </c>
      <c r="F111" s="10"/>
      <c r="G111" s="2"/>
      <c r="H111" s="1"/>
      <c r="I111" s="1"/>
      <c r="J111" s="4">
        <f t="shared" si="1"/>
        <v>0</v>
      </c>
    </row>
    <row r="112" spans="2:10" x14ac:dyDescent="0.25">
      <c r="B112" s="2"/>
      <c r="C112" s="2" t="s">
        <v>25</v>
      </c>
      <c r="D112" s="1">
        <v>1</v>
      </c>
      <c r="E112" s="1">
        <v>2</v>
      </c>
      <c r="F112" s="10">
        <v>121.2</v>
      </c>
      <c r="G112" s="2"/>
      <c r="H112" s="2"/>
      <c r="I112" s="2"/>
      <c r="J112" s="4">
        <f t="shared" si="1"/>
        <v>242.4</v>
      </c>
    </row>
    <row r="113" spans="2:10" x14ac:dyDescent="0.25">
      <c r="B113" s="2"/>
      <c r="C113" s="2" t="s">
        <v>26</v>
      </c>
      <c r="D113" s="1">
        <v>1</v>
      </c>
      <c r="E113" s="1">
        <v>2</v>
      </c>
      <c r="F113" s="10"/>
      <c r="G113" s="2">
        <v>388.74</v>
      </c>
      <c r="H113" s="2"/>
      <c r="I113" s="2"/>
      <c r="J113" s="4">
        <f t="shared" si="1"/>
        <v>777.48</v>
      </c>
    </row>
    <row r="114" spans="2:10" x14ac:dyDescent="0.25">
      <c r="B114" s="2"/>
      <c r="C114" s="2" t="s">
        <v>27</v>
      </c>
      <c r="D114" s="1">
        <v>1</v>
      </c>
      <c r="E114" s="1">
        <v>2</v>
      </c>
      <c r="F114" s="10"/>
      <c r="G114" s="2"/>
      <c r="H114" s="2">
        <v>354.02</v>
      </c>
      <c r="I114" s="2">
        <v>549.39</v>
      </c>
      <c r="J114" s="4">
        <f t="shared" si="1"/>
        <v>1806.82</v>
      </c>
    </row>
    <row r="115" spans="2:10" x14ac:dyDescent="0.25">
      <c r="B115" s="2"/>
      <c r="C115" s="2" t="s">
        <v>28</v>
      </c>
      <c r="D115" s="1">
        <v>1</v>
      </c>
      <c r="E115" s="1">
        <v>2</v>
      </c>
      <c r="F115" s="10"/>
      <c r="G115" s="2">
        <v>386.29</v>
      </c>
      <c r="H115" s="2"/>
      <c r="I115" s="2"/>
      <c r="J115" s="4">
        <f t="shared" si="1"/>
        <v>772.58</v>
      </c>
    </row>
    <row r="116" spans="2:10" x14ac:dyDescent="0.25">
      <c r="B116" s="2"/>
      <c r="C116" s="2" t="s">
        <v>29</v>
      </c>
      <c r="D116" s="1">
        <v>1</v>
      </c>
      <c r="E116" s="1">
        <v>1</v>
      </c>
      <c r="F116" s="10">
        <v>135.46</v>
      </c>
      <c r="G116" s="2"/>
      <c r="H116" s="2">
        <v>641.46</v>
      </c>
      <c r="I116" s="2">
        <v>742.22</v>
      </c>
      <c r="J116" s="4">
        <f t="shared" si="1"/>
        <v>1519.14</v>
      </c>
    </row>
    <row r="117" spans="2:10" x14ac:dyDescent="0.25">
      <c r="B117" s="2"/>
      <c r="C117" s="2" t="s">
        <v>30</v>
      </c>
      <c r="D117" s="1">
        <v>1</v>
      </c>
      <c r="E117" s="1">
        <v>1</v>
      </c>
      <c r="F117" s="10">
        <v>78.06</v>
      </c>
      <c r="G117" s="2"/>
      <c r="H117" s="2">
        <v>377.33</v>
      </c>
      <c r="I117" s="2">
        <v>449.24</v>
      </c>
      <c r="J117" s="4">
        <f t="shared" si="1"/>
        <v>904.62999999999988</v>
      </c>
    </row>
    <row r="118" spans="2:10" x14ac:dyDescent="0.25">
      <c r="B118" s="2"/>
      <c r="C118" s="2" t="s">
        <v>31</v>
      </c>
      <c r="D118" s="1">
        <v>1</v>
      </c>
      <c r="E118" s="1">
        <v>1</v>
      </c>
      <c r="F118" s="10">
        <v>58.55</v>
      </c>
      <c r="G118" s="2"/>
      <c r="H118" s="2">
        <v>289.29000000000002</v>
      </c>
      <c r="I118" s="2">
        <v>332.05</v>
      </c>
      <c r="J118" s="4">
        <f t="shared" si="1"/>
        <v>679.89</v>
      </c>
    </row>
    <row r="119" spans="2:10" x14ac:dyDescent="0.25">
      <c r="B119" s="2"/>
      <c r="C119" s="2" t="s">
        <v>32</v>
      </c>
      <c r="D119" s="1">
        <v>1</v>
      </c>
      <c r="E119" s="1">
        <v>4</v>
      </c>
      <c r="F119" s="10">
        <v>832.61</v>
      </c>
      <c r="G119" s="2"/>
      <c r="H119" s="2"/>
      <c r="I119" s="2">
        <v>1429.54</v>
      </c>
      <c r="J119" s="4">
        <f t="shared" si="1"/>
        <v>9048.6</v>
      </c>
    </row>
    <row r="120" spans="2:10" ht="15.75" customHeight="1" x14ac:dyDescent="0.25">
      <c r="B120" s="2"/>
      <c r="C120" s="2" t="s">
        <v>33</v>
      </c>
      <c r="D120" s="1">
        <v>1</v>
      </c>
      <c r="E120" s="1">
        <v>1</v>
      </c>
      <c r="F120" s="10">
        <v>292.99</v>
      </c>
      <c r="G120" s="2"/>
      <c r="H120" s="2"/>
      <c r="I120" s="2">
        <v>523.53</v>
      </c>
      <c r="J120" s="4">
        <f t="shared" si="1"/>
        <v>816.52</v>
      </c>
    </row>
    <row r="121" spans="2:10" x14ac:dyDescent="0.25">
      <c r="B121" s="2"/>
      <c r="C121" s="2" t="s">
        <v>34</v>
      </c>
      <c r="D121" s="1">
        <v>1</v>
      </c>
      <c r="E121" s="1">
        <v>1</v>
      </c>
      <c r="F121" s="10">
        <v>579.21</v>
      </c>
      <c r="G121" s="2"/>
      <c r="H121" s="2"/>
      <c r="I121" s="2">
        <v>1006.83</v>
      </c>
      <c r="J121" s="4">
        <f t="shared" si="1"/>
        <v>1586.04</v>
      </c>
    </row>
    <row r="122" spans="2:10" x14ac:dyDescent="0.25">
      <c r="B122" s="2"/>
      <c r="C122" s="2" t="s">
        <v>35</v>
      </c>
      <c r="D122" s="1">
        <v>1</v>
      </c>
      <c r="E122" s="1">
        <v>3</v>
      </c>
      <c r="F122" s="10">
        <v>800.81</v>
      </c>
      <c r="G122" s="2">
        <v>178.58</v>
      </c>
      <c r="H122" s="2">
        <v>868.1</v>
      </c>
      <c r="I122" s="2">
        <v>809.7</v>
      </c>
      <c r="J122" s="4">
        <f t="shared" si="1"/>
        <v>7971.57</v>
      </c>
    </row>
    <row r="123" spans="2:10" x14ac:dyDescent="0.25">
      <c r="B123" s="2"/>
      <c r="C123" s="2" t="s">
        <v>36</v>
      </c>
      <c r="D123" s="1">
        <v>1</v>
      </c>
      <c r="E123" s="1">
        <v>2</v>
      </c>
      <c r="F123" s="10">
        <v>192.5</v>
      </c>
      <c r="G123" s="2">
        <v>2173.9499999999998</v>
      </c>
      <c r="H123" s="2"/>
      <c r="I123" s="2">
        <v>761.9</v>
      </c>
      <c r="J123" s="4">
        <f t="shared" si="1"/>
        <v>6256.7</v>
      </c>
    </row>
    <row r="124" spans="2:10" x14ac:dyDescent="0.25">
      <c r="B124" s="2"/>
      <c r="C124" s="2" t="s">
        <v>37</v>
      </c>
      <c r="D124" s="1">
        <v>1</v>
      </c>
      <c r="E124" s="1">
        <v>2</v>
      </c>
      <c r="F124" s="10">
        <v>249.53</v>
      </c>
      <c r="G124" s="2">
        <v>485.33</v>
      </c>
      <c r="H124" s="2"/>
      <c r="I124" s="2">
        <v>2159.2600000000002</v>
      </c>
      <c r="J124" s="4">
        <f t="shared" si="1"/>
        <v>5788.2400000000007</v>
      </c>
    </row>
    <row r="125" spans="2:10" x14ac:dyDescent="0.25">
      <c r="B125" s="2"/>
      <c r="C125" s="2" t="s">
        <v>38</v>
      </c>
      <c r="D125" s="1">
        <v>1</v>
      </c>
      <c r="E125" s="1">
        <v>1</v>
      </c>
      <c r="F125" s="10">
        <v>139.57</v>
      </c>
      <c r="G125" s="2">
        <v>272.26</v>
      </c>
      <c r="H125" s="2"/>
      <c r="I125" s="2">
        <v>1218.98</v>
      </c>
      <c r="J125" s="4">
        <f t="shared" si="1"/>
        <v>1630.81</v>
      </c>
    </row>
    <row r="126" spans="2:10" x14ac:dyDescent="0.25">
      <c r="E126" s="9" t="s">
        <v>5</v>
      </c>
      <c r="F126" s="13">
        <f>SUMPRODUCT(F101:F125,E101:E125)</f>
        <v>8723.3199999999979</v>
      </c>
      <c r="G126" s="13">
        <f>SUMPRODUCT(G101:G125,E101:E125)</f>
        <v>8290.34</v>
      </c>
      <c r="H126" s="13">
        <f>SUMPRODUCT(H101:H125,E101:E125)</f>
        <v>4620.42</v>
      </c>
      <c r="I126" s="13">
        <f>SUMPRODUCT(I101:I125,E101:E125)</f>
        <v>19361.210000000003</v>
      </c>
      <c r="J126" s="13">
        <f>SUM(J101:J125)</f>
        <v>40995.289999999994</v>
      </c>
    </row>
    <row r="128" spans="2:10" ht="30" customHeight="1" x14ac:dyDescent="0.25">
      <c r="B128" s="8" t="s">
        <v>6</v>
      </c>
      <c r="C128" s="8" t="s">
        <v>0</v>
      </c>
      <c r="D128" s="8" t="s">
        <v>1</v>
      </c>
      <c r="E128" s="8" t="s">
        <v>11</v>
      </c>
      <c r="F128" s="8" t="s">
        <v>2</v>
      </c>
      <c r="G128" s="8" t="s">
        <v>3</v>
      </c>
      <c r="H128" s="8" t="s">
        <v>4</v>
      </c>
      <c r="I128" s="8" t="s">
        <v>5</v>
      </c>
    </row>
    <row r="129" spans="2:9" ht="30" customHeight="1" x14ac:dyDescent="0.25">
      <c r="B129" s="5" t="s">
        <v>56</v>
      </c>
      <c r="C129" s="15" t="s">
        <v>57</v>
      </c>
      <c r="D129" s="16"/>
      <c r="E129" s="16"/>
      <c r="F129" s="16"/>
      <c r="G129" s="17"/>
      <c r="H129" s="6" t="s">
        <v>9</v>
      </c>
      <c r="I129" s="7" t="s">
        <v>10</v>
      </c>
    </row>
    <row r="130" spans="2:9" x14ac:dyDescent="0.25">
      <c r="B130" s="2"/>
      <c r="C130" s="2" t="s">
        <v>17</v>
      </c>
      <c r="D130" s="1">
        <v>1</v>
      </c>
      <c r="E130" s="1">
        <v>4</v>
      </c>
      <c r="F130" s="3">
        <f t="shared" ref="F130:F138" si="2">0.4+0.75</f>
        <v>1.1499999999999999</v>
      </c>
      <c r="G130" s="2"/>
      <c r="H130" s="3">
        <f>4.3-0.8-1.5</f>
        <v>2</v>
      </c>
      <c r="I130" s="4">
        <f>IF(D130="","",IF((IF(ISNUMBER(D130)=TRUE,D130,1))*(IF(ISNUMBER(E130)=TRUE,E130,1))*(IF(ISNUMBER(#REF!)=TRUE,#REF!,1))*(IF(ISNUMBER(F130)=TRUE,F130,1))*(IF(ISNUMBER(G130)=TRUE,G130,1))*(IF(ISNUMBER(H130)=TRUE,H130,1))&gt;=0,(IF(ISNUMBER(D130)=TRUE,D130,1))*(IF(ISNUMBER(E130)=TRUE,E130,1))*(IF(ISNUMBER(#REF!)=TRUE,#REF!,1))*(IF(ISNUMBER(F130)=TRUE,F130,1))*(IF(ISNUMBER(G130)=TRUE,G130,1))*(IF(ISNUMBER(H130)=TRUE,H130,1)),""))</f>
        <v>9.1999999999999993</v>
      </c>
    </row>
    <row r="131" spans="2:9" x14ac:dyDescent="0.25">
      <c r="B131" s="2"/>
      <c r="C131" s="2" t="s">
        <v>18</v>
      </c>
      <c r="D131" s="1">
        <v>1</v>
      </c>
      <c r="E131" s="1">
        <v>1</v>
      </c>
      <c r="F131" s="3">
        <f t="shared" si="2"/>
        <v>1.1499999999999999</v>
      </c>
      <c r="G131" s="2"/>
      <c r="H131" s="3">
        <f>4-0.8-1.5</f>
        <v>1.7000000000000002</v>
      </c>
      <c r="I131" s="4">
        <f>IF(D131="","",IF((IF(ISNUMBER(D131)=TRUE,D131,1))*(IF(ISNUMBER(E131)=TRUE,E131,1))*(IF(ISNUMBER(#REF!)=TRUE,#REF!,1))*(IF(ISNUMBER(F131)=TRUE,F131,1))*(IF(ISNUMBER(G131)=TRUE,G131,1))*(IF(ISNUMBER(H131)=TRUE,H131,1))&gt;=0,(IF(ISNUMBER(D131)=TRUE,D131,1))*(IF(ISNUMBER(E131)=TRUE,E131,1))*(IF(ISNUMBER(#REF!)=TRUE,#REF!,1))*(IF(ISNUMBER(F131)=TRUE,F131,1))*(IF(ISNUMBER(G131)=TRUE,G131,1))*(IF(ISNUMBER(H131)=TRUE,H131,1)),""))</f>
        <v>1.9550000000000001</v>
      </c>
    </row>
    <row r="132" spans="2:9" x14ac:dyDescent="0.25">
      <c r="B132" s="2"/>
      <c r="C132" s="2" t="s">
        <v>19</v>
      </c>
      <c r="D132" s="1">
        <v>1</v>
      </c>
      <c r="E132" s="1">
        <v>1</v>
      </c>
      <c r="F132" s="3">
        <f t="shared" si="2"/>
        <v>1.1499999999999999</v>
      </c>
      <c r="G132" s="2"/>
      <c r="H132" s="3">
        <f>3.55-0.8-1.5</f>
        <v>1.25</v>
      </c>
      <c r="I132" s="4">
        <f>IF(D132="","",IF((IF(ISNUMBER(D132)=TRUE,D132,1))*(IF(ISNUMBER(E132)=TRUE,E132,1))*(IF(ISNUMBER(#REF!)=TRUE,#REF!,1))*(IF(ISNUMBER(F132)=TRUE,F132,1))*(IF(ISNUMBER(G132)=TRUE,G132,1))*(IF(ISNUMBER(H132)=TRUE,H132,1))&gt;=0,(IF(ISNUMBER(D132)=TRUE,D132,1))*(IF(ISNUMBER(E132)=TRUE,E132,1))*(IF(ISNUMBER(#REF!)=TRUE,#REF!,1))*(IF(ISNUMBER(F132)=TRUE,F132,1))*(IF(ISNUMBER(G132)=TRUE,G132,1))*(IF(ISNUMBER(H132)=TRUE,H132,1)),""))</f>
        <v>1.4375</v>
      </c>
    </row>
    <row r="133" spans="2:9" x14ac:dyDescent="0.25">
      <c r="B133" s="2"/>
      <c r="C133" s="2" t="s">
        <v>20</v>
      </c>
      <c r="D133" s="1">
        <v>1</v>
      </c>
      <c r="E133" s="1">
        <v>1</v>
      </c>
      <c r="F133" s="3">
        <f t="shared" si="2"/>
        <v>1.1499999999999999</v>
      </c>
      <c r="G133" s="2"/>
      <c r="H133" s="3">
        <f>3.15-0.8-1.5</f>
        <v>0.84999999999999964</v>
      </c>
      <c r="I133" s="4">
        <f>IF(D133="","",IF((IF(ISNUMBER(D133)=TRUE,D133,1))*(IF(ISNUMBER(E133)=TRUE,E133,1))*(IF(ISNUMBER(#REF!)=TRUE,#REF!,1))*(IF(ISNUMBER(F133)=TRUE,F133,1))*(IF(ISNUMBER(G133)=TRUE,G133,1))*(IF(ISNUMBER(H133)=TRUE,H133,1))&gt;=0,(IF(ISNUMBER(D133)=TRUE,D133,1))*(IF(ISNUMBER(E133)=TRUE,E133,1))*(IF(ISNUMBER(#REF!)=TRUE,#REF!,1))*(IF(ISNUMBER(F133)=TRUE,F133,1))*(IF(ISNUMBER(G133)=TRUE,G133,1))*(IF(ISNUMBER(H133)=TRUE,H133,1)),""))</f>
        <v>0.97749999999999948</v>
      </c>
    </row>
    <row r="134" spans="2:9" x14ac:dyDescent="0.25">
      <c r="B134" s="2"/>
      <c r="C134" s="2" t="s">
        <v>21</v>
      </c>
      <c r="D134" s="1">
        <v>1</v>
      </c>
      <c r="E134" s="1">
        <v>1</v>
      </c>
      <c r="F134" s="3">
        <f t="shared" si="2"/>
        <v>1.1499999999999999</v>
      </c>
      <c r="G134" s="2"/>
      <c r="H134" s="3">
        <v>0</v>
      </c>
      <c r="I134" s="4">
        <f>IF(D134="","",IF((IF(ISNUMBER(D134)=TRUE,D134,1))*(IF(ISNUMBER(E134)=TRUE,E134,1))*(IF(ISNUMBER(#REF!)=TRUE,#REF!,1))*(IF(ISNUMBER(F134)=TRUE,F134,1))*(IF(ISNUMBER(G134)=TRUE,G134,1))*(IF(ISNUMBER(H134)=TRUE,H134,1))&gt;=0,(IF(ISNUMBER(D134)=TRUE,D134,1))*(IF(ISNUMBER(E134)=TRUE,E134,1))*(IF(ISNUMBER(#REF!)=TRUE,#REF!,1))*(IF(ISNUMBER(F134)=TRUE,F134,1))*(IF(ISNUMBER(G134)=TRUE,G134,1))*(IF(ISNUMBER(H134)=TRUE,H134,1)),""))</f>
        <v>0</v>
      </c>
    </row>
    <row r="135" spans="2:9" x14ac:dyDescent="0.25">
      <c r="B135" s="2"/>
      <c r="C135" s="2" t="s">
        <v>22</v>
      </c>
      <c r="D135" s="1">
        <v>1</v>
      </c>
      <c r="E135" s="1">
        <v>2</v>
      </c>
      <c r="F135" s="3">
        <f t="shared" si="2"/>
        <v>1.1499999999999999</v>
      </c>
      <c r="G135" s="2"/>
      <c r="H135" s="3">
        <v>0</v>
      </c>
      <c r="I135" s="4">
        <f>IF(D135="","",IF((IF(ISNUMBER(D135)=TRUE,D135,1))*(IF(ISNUMBER(E135)=TRUE,E135,1))*(IF(ISNUMBER(#REF!)=TRUE,#REF!,1))*(IF(ISNUMBER(F135)=TRUE,F135,1))*(IF(ISNUMBER(G135)=TRUE,G135,1))*(IF(ISNUMBER(H135)=TRUE,H135,1))&gt;=0,(IF(ISNUMBER(D135)=TRUE,D135,1))*(IF(ISNUMBER(E135)=TRUE,E135,1))*(IF(ISNUMBER(#REF!)=TRUE,#REF!,1))*(IF(ISNUMBER(F135)=TRUE,F135,1))*(IF(ISNUMBER(G135)=TRUE,G135,1))*(IF(ISNUMBER(H135)=TRUE,H135,1)),""))</f>
        <v>0</v>
      </c>
    </row>
    <row r="136" spans="2:9" x14ac:dyDescent="0.25">
      <c r="B136" s="2"/>
      <c r="C136" s="2" t="s">
        <v>23</v>
      </c>
      <c r="D136" s="1">
        <v>1</v>
      </c>
      <c r="E136" s="1">
        <v>2</v>
      </c>
      <c r="F136" s="3">
        <f t="shared" si="2"/>
        <v>1.1499999999999999</v>
      </c>
      <c r="G136" s="2"/>
      <c r="H136" s="3">
        <f>2.5-0.8-1.5</f>
        <v>0.19999999999999996</v>
      </c>
      <c r="I136" s="4">
        <f>IF(D136="","",IF((IF(ISNUMBER(D136)=TRUE,D136,1))*(IF(ISNUMBER(E136)=TRUE,E136,1))*(IF(ISNUMBER(#REF!)=TRUE,#REF!,1))*(IF(ISNUMBER(F136)=TRUE,F136,1))*(IF(ISNUMBER(G136)=TRUE,G136,1))*(IF(ISNUMBER(H136)=TRUE,H136,1))&gt;=0,(IF(ISNUMBER(D136)=TRUE,D136,1))*(IF(ISNUMBER(E136)=TRUE,E136,1))*(IF(ISNUMBER(#REF!)=TRUE,#REF!,1))*(IF(ISNUMBER(F136)=TRUE,F136,1))*(IF(ISNUMBER(G136)=TRUE,G136,1))*(IF(ISNUMBER(H136)=TRUE,H136,1)),""))</f>
        <v>0.45999999999999985</v>
      </c>
    </row>
    <row r="137" spans="2:9" x14ac:dyDescent="0.25">
      <c r="B137" s="2"/>
      <c r="C137" s="2" t="s">
        <v>24</v>
      </c>
      <c r="D137" s="1">
        <v>1</v>
      </c>
      <c r="E137" s="1">
        <v>2</v>
      </c>
      <c r="F137" s="3">
        <f t="shared" si="2"/>
        <v>1.1499999999999999</v>
      </c>
      <c r="G137" s="2"/>
      <c r="H137" s="3">
        <f>3.4-0.8-1.5</f>
        <v>1.0999999999999996</v>
      </c>
      <c r="I137" s="4">
        <f>IF(D137="","",IF((IF(ISNUMBER(D137)=TRUE,D137,1))*(IF(ISNUMBER(E137)=TRUE,E137,1))*(IF(ISNUMBER(#REF!)=TRUE,#REF!,1))*(IF(ISNUMBER(F137)=TRUE,F137,1))*(IF(ISNUMBER(G137)=TRUE,G137,1))*(IF(ISNUMBER(H137)=TRUE,H137,1))&gt;=0,(IF(ISNUMBER(D137)=TRUE,D137,1))*(IF(ISNUMBER(E137)=TRUE,E137,1))*(IF(ISNUMBER(#REF!)=TRUE,#REF!,1))*(IF(ISNUMBER(F137)=TRUE,F137,1))*(IF(ISNUMBER(G137)=TRUE,G137,1))*(IF(ISNUMBER(H137)=TRUE,H137,1)),""))</f>
        <v>2.5299999999999989</v>
      </c>
    </row>
    <row r="138" spans="2:9" x14ac:dyDescent="0.25">
      <c r="B138" s="2"/>
      <c r="C138" s="2" t="s">
        <v>25</v>
      </c>
      <c r="D138" s="1">
        <v>1</v>
      </c>
      <c r="E138" s="1">
        <v>2</v>
      </c>
      <c r="F138" s="3">
        <f t="shared" si="2"/>
        <v>1.1499999999999999</v>
      </c>
      <c r="G138" s="2"/>
      <c r="H138" s="3">
        <f>3.9-0.8-1.5</f>
        <v>1.5999999999999996</v>
      </c>
      <c r="I138" s="4">
        <f>IF(D138="","",IF((IF(ISNUMBER(D138)=TRUE,D138,1))*(IF(ISNUMBER(E138)=TRUE,E138,1))*(IF(ISNUMBER(#REF!)=TRUE,#REF!,1))*(IF(ISNUMBER(F138)=TRUE,F138,1))*(IF(ISNUMBER(G138)=TRUE,G138,1))*(IF(ISNUMBER(H138)=TRUE,H138,1))&gt;=0,(IF(ISNUMBER(D138)=TRUE,D138,1))*(IF(ISNUMBER(E138)=TRUE,E138,1))*(IF(ISNUMBER(#REF!)=TRUE,#REF!,1))*(IF(ISNUMBER(F138)=TRUE,F138,1))*(IF(ISNUMBER(G138)=TRUE,G138,1))*(IF(ISNUMBER(H138)=TRUE,H138,1)),""))</f>
        <v>3.6799999999999988</v>
      </c>
    </row>
    <row r="139" spans="2:9" x14ac:dyDescent="0.25">
      <c r="H139" s="9" t="s">
        <v>5</v>
      </c>
      <c r="I139" s="11">
        <f>SUM(I130:I138)</f>
        <v>20.239999999999995</v>
      </c>
    </row>
    <row r="141" spans="2:9" ht="30" customHeight="1" x14ac:dyDescent="0.25">
      <c r="B141" s="8" t="s">
        <v>6</v>
      </c>
      <c r="C141" s="8" t="s">
        <v>0</v>
      </c>
      <c r="D141" s="8" t="s">
        <v>1</v>
      </c>
      <c r="E141" s="8" t="s">
        <v>11</v>
      </c>
      <c r="F141" s="8" t="s">
        <v>2</v>
      </c>
      <c r="G141" s="8" t="s">
        <v>3</v>
      </c>
      <c r="H141" s="8" t="s">
        <v>4</v>
      </c>
      <c r="I141" s="8" t="s">
        <v>5</v>
      </c>
    </row>
    <row r="142" spans="2:9" ht="30" customHeight="1" x14ac:dyDescent="0.25">
      <c r="B142" s="5" t="s">
        <v>58</v>
      </c>
      <c r="C142" s="15" t="s">
        <v>59</v>
      </c>
      <c r="D142" s="16"/>
      <c r="E142" s="16"/>
      <c r="F142" s="16"/>
      <c r="G142" s="17"/>
      <c r="H142" s="6" t="s">
        <v>9</v>
      </c>
      <c r="I142" s="7" t="s">
        <v>10</v>
      </c>
    </row>
    <row r="143" spans="2:9" x14ac:dyDescent="0.25">
      <c r="B143" s="2"/>
      <c r="C143" s="2" t="s">
        <v>14</v>
      </c>
      <c r="D143" s="1">
        <v>1</v>
      </c>
      <c r="E143" s="1">
        <v>1</v>
      </c>
      <c r="F143" s="3">
        <f>0.4+0.75</f>
        <v>1.1499999999999999</v>
      </c>
      <c r="G143" s="2"/>
      <c r="H143" s="3">
        <f>4.4-0.8-1.5</f>
        <v>2.1000000000000005</v>
      </c>
      <c r="I143" s="4">
        <f>IF(D143="","",IF((IF(ISNUMBER(D143)=TRUE,D143,1))*(IF(ISNUMBER(E143)=TRUE,E143,1))*(IF(ISNUMBER(#REF!)=TRUE,#REF!,1))*(IF(ISNUMBER(F143)=TRUE,F143,1))*(IF(ISNUMBER(G143)=TRUE,G143,1))*(IF(ISNUMBER(H143)=TRUE,H143,1))&gt;=0,(IF(ISNUMBER(D143)=TRUE,D143,1))*(IF(ISNUMBER(E143)=TRUE,E143,1))*(IF(ISNUMBER(#REF!)=TRUE,#REF!,1))*(IF(ISNUMBER(F143)=TRUE,F143,1))*(IF(ISNUMBER(G143)=TRUE,G143,1))*(IF(ISNUMBER(H143)=TRUE,H143,1)),""))</f>
        <v>2.4150000000000005</v>
      </c>
    </row>
    <row r="144" spans="2:9" x14ac:dyDescent="0.25">
      <c r="B144" s="2"/>
      <c r="C144" s="2" t="s">
        <v>15</v>
      </c>
      <c r="D144" s="1">
        <v>1</v>
      </c>
      <c r="E144" s="1">
        <v>1</v>
      </c>
      <c r="F144" s="3">
        <f t="shared" ref="F144:F148" si="3">0.4+0.75</f>
        <v>1.1499999999999999</v>
      </c>
      <c r="G144" s="2"/>
      <c r="H144" s="3">
        <f>4.4-0.8-1.5</f>
        <v>2.1000000000000005</v>
      </c>
      <c r="I144" s="4">
        <f>IF(D144="","",IF((IF(ISNUMBER(D144)=TRUE,D144,1))*(IF(ISNUMBER(E144)=TRUE,E144,1))*(IF(ISNUMBER(#REF!)=TRUE,#REF!,1))*(IF(ISNUMBER(F144)=TRUE,F144,1))*(IF(ISNUMBER(G144)=TRUE,G144,1))*(IF(ISNUMBER(H144)=TRUE,H144,1))&gt;=0,(IF(ISNUMBER(D144)=TRUE,D144,1))*(IF(ISNUMBER(E144)=TRUE,E144,1))*(IF(ISNUMBER(#REF!)=TRUE,#REF!,1))*(IF(ISNUMBER(F144)=TRUE,F144,1))*(IF(ISNUMBER(G144)=TRUE,G144,1))*(IF(ISNUMBER(H144)=TRUE,H144,1)),""))</f>
        <v>2.4150000000000005</v>
      </c>
    </row>
    <row r="145" spans="2:9" x14ac:dyDescent="0.25">
      <c r="B145" s="2"/>
      <c r="C145" s="2" t="s">
        <v>16</v>
      </c>
      <c r="D145" s="1">
        <v>1</v>
      </c>
      <c r="E145" s="1">
        <v>1</v>
      </c>
      <c r="F145" s="3">
        <f t="shared" si="3"/>
        <v>1.1499999999999999</v>
      </c>
      <c r="G145" s="2"/>
      <c r="H145" s="3">
        <f>4.8-0.8-1.5</f>
        <v>2.5</v>
      </c>
      <c r="I145" s="4">
        <f>IF(D145="","",IF((IF(ISNUMBER(D145)=TRUE,D145,1))*(IF(ISNUMBER(E145)=TRUE,E145,1))*(IF(ISNUMBER(#REF!)=TRUE,#REF!,1))*(IF(ISNUMBER(F145)=TRUE,F145,1))*(IF(ISNUMBER(G145)=TRUE,G145,1))*(IF(ISNUMBER(H145)=TRUE,H145,1))&gt;=0,(IF(ISNUMBER(D145)=TRUE,D145,1))*(IF(ISNUMBER(E145)=TRUE,E145,1))*(IF(ISNUMBER(#REF!)=TRUE,#REF!,1))*(IF(ISNUMBER(F145)=TRUE,F145,1))*(IF(ISNUMBER(G145)=TRUE,G145,1))*(IF(ISNUMBER(H145)=TRUE,H145,1)),""))</f>
        <v>2.875</v>
      </c>
    </row>
    <row r="146" spans="2:9" x14ac:dyDescent="0.25">
      <c r="B146" s="2"/>
      <c r="C146" s="2" t="s">
        <v>26</v>
      </c>
      <c r="D146" s="1">
        <v>1</v>
      </c>
      <c r="E146" s="1">
        <v>2</v>
      </c>
      <c r="F146" s="3">
        <f t="shared" si="3"/>
        <v>1.1499999999999999</v>
      </c>
      <c r="G146" s="2"/>
      <c r="H146" s="3">
        <f>4.8-0.8-1.5</f>
        <v>2.5</v>
      </c>
      <c r="I146" s="4">
        <f>IF(D146="","",IF((IF(ISNUMBER(D146)=TRUE,D146,1))*(IF(ISNUMBER(E146)=TRUE,E146,1))*(IF(ISNUMBER(#REF!)=TRUE,#REF!,1))*(IF(ISNUMBER(F146)=TRUE,F146,1))*(IF(ISNUMBER(G146)=TRUE,G146,1))*(IF(ISNUMBER(H146)=TRUE,H146,1))&gt;=0,(IF(ISNUMBER(D146)=TRUE,D146,1))*(IF(ISNUMBER(E146)=TRUE,E146,1))*(IF(ISNUMBER(#REF!)=TRUE,#REF!,1))*(IF(ISNUMBER(F146)=TRUE,F146,1))*(IF(ISNUMBER(G146)=TRUE,G146,1))*(IF(ISNUMBER(H146)=TRUE,H146,1)),""))</f>
        <v>5.75</v>
      </c>
    </row>
    <row r="147" spans="2:9" x14ac:dyDescent="0.25">
      <c r="B147" s="2"/>
      <c r="C147" s="2" t="s">
        <v>27</v>
      </c>
      <c r="D147" s="1">
        <v>1</v>
      </c>
      <c r="E147" s="1">
        <v>2</v>
      </c>
      <c r="F147" s="3">
        <f t="shared" si="3"/>
        <v>1.1499999999999999</v>
      </c>
      <c r="G147" s="2"/>
      <c r="H147" s="3">
        <f>5.4-0.8-1.5</f>
        <v>3.1000000000000005</v>
      </c>
      <c r="I147" s="4">
        <f>IF(D147="","",IF((IF(ISNUMBER(D147)=TRUE,D147,1))*(IF(ISNUMBER(E147)=TRUE,E147,1))*(IF(ISNUMBER(#REF!)=TRUE,#REF!,1))*(IF(ISNUMBER(F147)=TRUE,F147,1))*(IF(ISNUMBER(G147)=TRUE,G147,1))*(IF(ISNUMBER(H147)=TRUE,H147,1))&gt;=0,(IF(ISNUMBER(D147)=TRUE,D147,1))*(IF(ISNUMBER(E147)=TRUE,E147,1))*(IF(ISNUMBER(#REF!)=TRUE,#REF!,1))*(IF(ISNUMBER(F147)=TRUE,F147,1))*(IF(ISNUMBER(G147)=TRUE,G147,1))*(IF(ISNUMBER(H147)=TRUE,H147,1)),""))</f>
        <v>7.1300000000000008</v>
      </c>
    </row>
    <row r="148" spans="2:9" x14ac:dyDescent="0.25">
      <c r="B148" s="2"/>
      <c r="C148" s="2" t="s">
        <v>28</v>
      </c>
      <c r="D148" s="1">
        <v>1</v>
      </c>
      <c r="E148" s="1">
        <v>2</v>
      </c>
      <c r="F148" s="3">
        <f t="shared" si="3"/>
        <v>1.1499999999999999</v>
      </c>
      <c r="G148" s="2"/>
      <c r="H148" s="3">
        <f>6.1-0.9-1.5</f>
        <v>3.6999999999999993</v>
      </c>
      <c r="I148" s="4">
        <f>IF(D148="","",IF((IF(ISNUMBER(D148)=TRUE,D148,1))*(IF(ISNUMBER(E148)=TRUE,E148,1))*(IF(ISNUMBER(#REF!)=TRUE,#REF!,1))*(IF(ISNUMBER(F148)=TRUE,F148,1))*(IF(ISNUMBER(G148)=TRUE,G148,1))*(IF(ISNUMBER(H148)=TRUE,H148,1))&gt;=0,(IF(ISNUMBER(D148)=TRUE,D148,1))*(IF(ISNUMBER(E148)=TRUE,E148,1))*(IF(ISNUMBER(#REF!)=TRUE,#REF!,1))*(IF(ISNUMBER(F148)=TRUE,F148,1))*(IF(ISNUMBER(G148)=TRUE,G148,1))*(IF(ISNUMBER(H148)=TRUE,H148,1)),""))</f>
        <v>8.509999999999998</v>
      </c>
    </row>
    <row r="149" spans="2:9" x14ac:dyDescent="0.25">
      <c r="H149" s="9" t="s">
        <v>5</v>
      </c>
      <c r="I149" s="11">
        <f>SUM(I143:I148)</f>
        <v>29.094999999999999</v>
      </c>
    </row>
    <row r="151" spans="2:9" ht="30" customHeight="1" x14ac:dyDescent="0.25">
      <c r="B151" s="8" t="s">
        <v>6</v>
      </c>
      <c r="C151" s="8" t="s">
        <v>0</v>
      </c>
      <c r="D151" s="8" t="s">
        <v>1</v>
      </c>
      <c r="E151" s="8" t="s">
        <v>11</v>
      </c>
      <c r="F151" s="8" t="s">
        <v>2</v>
      </c>
      <c r="G151" s="8" t="s">
        <v>3</v>
      </c>
      <c r="H151" s="8" t="s">
        <v>4</v>
      </c>
      <c r="I151" s="8" t="s">
        <v>5</v>
      </c>
    </row>
    <row r="152" spans="2:9" ht="30" customHeight="1" x14ac:dyDescent="0.25">
      <c r="B152" s="5" t="s">
        <v>60</v>
      </c>
      <c r="C152" s="15" t="s">
        <v>61</v>
      </c>
      <c r="D152" s="16"/>
      <c r="E152" s="16"/>
      <c r="F152" s="16"/>
      <c r="G152" s="17"/>
      <c r="H152" s="6" t="s">
        <v>9</v>
      </c>
      <c r="I152" s="7" t="s">
        <v>10</v>
      </c>
    </row>
    <row r="153" spans="2:9" x14ac:dyDescent="0.25">
      <c r="B153" s="2"/>
      <c r="C153" s="2" t="s">
        <v>29</v>
      </c>
      <c r="D153" s="1">
        <v>1</v>
      </c>
      <c r="E153" s="1">
        <v>1</v>
      </c>
      <c r="F153" s="3">
        <f t="shared" ref="F153:F160" si="4">0.4+0.75</f>
        <v>1.1499999999999999</v>
      </c>
      <c r="G153" s="2"/>
      <c r="H153" s="3">
        <f>6.8-0.9-1.5</f>
        <v>4.3999999999999995</v>
      </c>
      <c r="I153" s="4">
        <f>IF(D153="","",IF((IF(ISNUMBER(D153)=TRUE,D153,1))*(IF(ISNUMBER(E153)=TRUE,E153,1))*(IF(ISNUMBER(#REF!)=TRUE,#REF!,1))*(IF(ISNUMBER(F153)=TRUE,F153,1))*(IF(ISNUMBER(G153)=TRUE,G153,1))*(IF(ISNUMBER(H153)=TRUE,H153,1))&gt;=0,(IF(ISNUMBER(D153)=TRUE,D153,1))*(IF(ISNUMBER(E153)=TRUE,E153,1))*(IF(ISNUMBER(#REF!)=TRUE,#REF!,1))*(IF(ISNUMBER(F153)=TRUE,F153,1))*(IF(ISNUMBER(G153)=TRUE,G153,1))*(IF(ISNUMBER(H153)=TRUE,H153,1)),""))</f>
        <v>5.0599999999999987</v>
      </c>
    </row>
    <row r="154" spans="2:9" x14ac:dyDescent="0.25">
      <c r="B154" s="2"/>
      <c r="C154" s="2" t="s">
        <v>30</v>
      </c>
      <c r="D154" s="1">
        <v>1</v>
      </c>
      <c r="E154" s="1">
        <v>1</v>
      </c>
      <c r="F154" s="3">
        <f t="shared" si="4"/>
        <v>1.1499999999999999</v>
      </c>
      <c r="G154" s="2"/>
      <c r="H154" s="3">
        <f>6.8-0.9-1.5</f>
        <v>4.3999999999999995</v>
      </c>
      <c r="I154" s="4">
        <f>IF(D154="","",IF((IF(ISNUMBER(D154)=TRUE,D154,1))*(IF(ISNUMBER(E154)=TRUE,E154,1))*(IF(ISNUMBER(#REF!)=TRUE,#REF!,1))*(IF(ISNUMBER(F154)=TRUE,F154,1))*(IF(ISNUMBER(G154)=TRUE,G154,1))*(IF(ISNUMBER(H154)=TRUE,H154,1))&gt;=0,(IF(ISNUMBER(D154)=TRUE,D154,1))*(IF(ISNUMBER(E154)=TRUE,E154,1))*(IF(ISNUMBER(#REF!)=TRUE,#REF!,1))*(IF(ISNUMBER(F154)=TRUE,F154,1))*(IF(ISNUMBER(G154)=TRUE,G154,1))*(IF(ISNUMBER(H154)=TRUE,H154,1)),""))</f>
        <v>5.0599999999999987</v>
      </c>
    </row>
    <row r="155" spans="2:9" x14ac:dyDescent="0.25">
      <c r="B155" s="2"/>
      <c r="C155" s="2" t="s">
        <v>31</v>
      </c>
      <c r="D155" s="1">
        <v>1</v>
      </c>
      <c r="E155" s="1">
        <v>1</v>
      </c>
      <c r="F155" s="3">
        <f t="shared" si="4"/>
        <v>1.1499999999999999</v>
      </c>
      <c r="G155" s="2"/>
      <c r="H155" s="3">
        <f>6.8-0.9-1.5</f>
        <v>4.3999999999999995</v>
      </c>
      <c r="I155" s="4">
        <f>IF(D155="","",IF((IF(ISNUMBER(D155)=TRUE,D155,1))*(IF(ISNUMBER(E155)=TRUE,E155,1))*(IF(ISNUMBER(#REF!)=TRUE,#REF!,1))*(IF(ISNUMBER(F155)=TRUE,F155,1))*(IF(ISNUMBER(G155)=TRUE,G155,1))*(IF(ISNUMBER(H155)=TRUE,H155,1))&gt;=0,(IF(ISNUMBER(D155)=TRUE,D155,1))*(IF(ISNUMBER(E155)=TRUE,E155,1))*(IF(ISNUMBER(#REF!)=TRUE,#REF!,1))*(IF(ISNUMBER(F155)=TRUE,F155,1))*(IF(ISNUMBER(G155)=TRUE,G155,1))*(IF(ISNUMBER(H155)=TRUE,H155,1)),""))</f>
        <v>5.0599999999999987</v>
      </c>
    </row>
    <row r="156" spans="2:9" x14ac:dyDescent="0.25">
      <c r="B156" s="2"/>
      <c r="C156" s="2" t="s">
        <v>32</v>
      </c>
      <c r="D156" s="1">
        <v>1</v>
      </c>
      <c r="E156" s="1">
        <v>4</v>
      </c>
      <c r="F156" s="3">
        <f t="shared" si="4"/>
        <v>1.1499999999999999</v>
      </c>
      <c r="G156" s="2"/>
      <c r="H156" s="3">
        <f>7.4-0.95-1.5</f>
        <v>4.95</v>
      </c>
      <c r="I156" s="4">
        <f>IF(D156="","",IF((IF(ISNUMBER(D156)=TRUE,D156,1))*(IF(ISNUMBER(E156)=TRUE,E156,1))*(IF(ISNUMBER(#REF!)=TRUE,#REF!,1))*(IF(ISNUMBER(F156)=TRUE,F156,1))*(IF(ISNUMBER(G156)=TRUE,G156,1))*(IF(ISNUMBER(H156)=TRUE,H156,1))&gt;=0,(IF(ISNUMBER(D156)=TRUE,D156,1))*(IF(ISNUMBER(E156)=TRUE,E156,1))*(IF(ISNUMBER(#REF!)=TRUE,#REF!,1))*(IF(ISNUMBER(F156)=TRUE,F156,1))*(IF(ISNUMBER(G156)=TRUE,G156,1))*(IF(ISNUMBER(H156)=TRUE,H156,1)),""))</f>
        <v>22.77</v>
      </c>
    </row>
    <row r="157" spans="2:9" ht="15.75" customHeight="1" x14ac:dyDescent="0.25">
      <c r="B157" s="2"/>
      <c r="C157" s="2" t="s">
        <v>33</v>
      </c>
      <c r="D157" s="1">
        <v>1</v>
      </c>
      <c r="E157" s="1">
        <v>1</v>
      </c>
      <c r="F157" s="3">
        <f t="shared" si="4"/>
        <v>1.1499999999999999</v>
      </c>
      <c r="G157" s="2"/>
      <c r="H157" s="3">
        <f>7.4-0.95-1.5</f>
        <v>4.95</v>
      </c>
      <c r="I157" s="4">
        <f>IF(D157="","",IF((IF(ISNUMBER(D157)=TRUE,D157,1))*(IF(ISNUMBER(E157)=TRUE,E157,1))*(IF(ISNUMBER(#REF!)=TRUE,#REF!,1))*(IF(ISNUMBER(F157)=TRUE,F157,1))*(IF(ISNUMBER(G157)=TRUE,G157,1))*(IF(ISNUMBER(H157)=TRUE,H157,1))&gt;=0,(IF(ISNUMBER(D157)=TRUE,D157,1))*(IF(ISNUMBER(E157)=TRUE,E157,1))*(IF(ISNUMBER(#REF!)=TRUE,#REF!,1))*(IF(ISNUMBER(F157)=TRUE,F157,1))*(IF(ISNUMBER(G157)=TRUE,G157,1))*(IF(ISNUMBER(H157)=TRUE,H157,1)),""))</f>
        <v>5.6924999999999999</v>
      </c>
    </row>
    <row r="158" spans="2:9" x14ac:dyDescent="0.25">
      <c r="B158" s="2"/>
      <c r="C158" s="2" t="s">
        <v>34</v>
      </c>
      <c r="D158" s="1">
        <v>1</v>
      </c>
      <c r="E158" s="1">
        <v>1</v>
      </c>
      <c r="F158" s="3">
        <f t="shared" si="4"/>
        <v>1.1499999999999999</v>
      </c>
      <c r="G158" s="2"/>
      <c r="H158" s="3">
        <f>7.4-0.95-1.5</f>
        <v>4.95</v>
      </c>
      <c r="I158" s="4">
        <f>IF(D158="","",IF((IF(ISNUMBER(D158)=TRUE,D158,1))*(IF(ISNUMBER(E158)=TRUE,E158,1))*(IF(ISNUMBER(#REF!)=TRUE,#REF!,1))*(IF(ISNUMBER(F158)=TRUE,F158,1))*(IF(ISNUMBER(G158)=TRUE,G158,1))*(IF(ISNUMBER(H158)=TRUE,H158,1))&gt;=0,(IF(ISNUMBER(D158)=TRUE,D158,1))*(IF(ISNUMBER(E158)=TRUE,E158,1))*(IF(ISNUMBER(#REF!)=TRUE,#REF!,1))*(IF(ISNUMBER(F158)=TRUE,F158,1))*(IF(ISNUMBER(G158)=TRUE,G158,1))*(IF(ISNUMBER(H158)=TRUE,H158,1)),""))</f>
        <v>5.6924999999999999</v>
      </c>
    </row>
    <row r="159" spans="2:9" x14ac:dyDescent="0.25">
      <c r="B159" s="2"/>
      <c r="C159" s="2" t="s">
        <v>35</v>
      </c>
      <c r="D159" s="1">
        <v>1</v>
      </c>
      <c r="E159" s="1">
        <v>3</v>
      </c>
      <c r="F159" s="3">
        <f t="shared" si="4"/>
        <v>1.1499999999999999</v>
      </c>
      <c r="G159" s="2"/>
      <c r="H159" s="3">
        <f>7.9-1-1.5</f>
        <v>5.4</v>
      </c>
      <c r="I159" s="4">
        <f>IF(D159="","",IF((IF(ISNUMBER(D159)=TRUE,D159,1))*(IF(ISNUMBER(E159)=TRUE,E159,1))*(IF(ISNUMBER(#REF!)=TRUE,#REF!,1))*(IF(ISNUMBER(F159)=TRUE,F159,1))*(IF(ISNUMBER(G159)=TRUE,G159,1))*(IF(ISNUMBER(H159)=TRUE,H159,1))&gt;=0,(IF(ISNUMBER(D159)=TRUE,D159,1))*(IF(ISNUMBER(E159)=TRUE,E159,1))*(IF(ISNUMBER(#REF!)=TRUE,#REF!,1))*(IF(ISNUMBER(F159)=TRUE,F159,1))*(IF(ISNUMBER(G159)=TRUE,G159,1))*(IF(ISNUMBER(H159)=TRUE,H159,1)),""))</f>
        <v>18.63</v>
      </c>
    </row>
    <row r="160" spans="2:9" x14ac:dyDescent="0.25">
      <c r="B160" s="2"/>
      <c r="C160" s="2" t="s">
        <v>36</v>
      </c>
      <c r="D160" s="1">
        <v>1</v>
      </c>
      <c r="E160" s="1">
        <v>2</v>
      </c>
      <c r="F160" s="3">
        <f t="shared" si="4"/>
        <v>1.1499999999999999</v>
      </c>
      <c r="G160" s="2"/>
      <c r="H160" s="3">
        <f>8.4-1.1-1.5</f>
        <v>5.8000000000000007</v>
      </c>
      <c r="I160" s="4">
        <f>IF(D160="","",IF((IF(ISNUMBER(D160)=TRUE,D160,1))*(IF(ISNUMBER(E160)=TRUE,E160,1))*(IF(ISNUMBER(#REF!)=TRUE,#REF!,1))*(IF(ISNUMBER(F160)=TRUE,F160,1))*(IF(ISNUMBER(G160)=TRUE,G160,1))*(IF(ISNUMBER(H160)=TRUE,H160,1))&gt;=0,(IF(ISNUMBER(D160)=TRUE,D160,1))*(IF(ISNUMBER(E160)=TRUE,E160,1))*(IF(ISNUMBER(#REF!)=TRUE,#REF!,1))*(IF(ISNUMBER(F160)=TRUE,F160,1))*(IF(ISNUMBER(G160)=TRUE,G160,1))*(IF(ISNUMBER(H160)=TRUE,H160,1)),""))</f>
        <v>13.34</v>
      </c>
    </row>
    <row r="161" spans="2:9" x14ac:dyDescent="0.25">
      <c r="H161" s="9" t="s">
        <v>5</v>
      </c>
      <c r="I161" s="11">
        <f>SUM(I153:I160)</f>
        <v>81.305000000000007</v>
      </c>
    </row>
    <row r="163" spans="2:9" ht="30" customHeight="1" x14ac:dyDescent="0.25">
      <c r="B163" s="8" t="s">
        <v>6</v>
      </c>
      <c r="C163" s="8" t="s">
        <v>0</v>
      </c>
      <c r="D163" s="8" t="s">
        <v>1</v>
      </c>
      <c r="E163" s="8" t="s">
        <v>11</v>
      </c>
      <c r="F163" s="8" t="s">
        <v>2</v>
      </c>
      <c r="G163" s="8" t="s">
        <v>3</v>
      </c>
      <c r="H163" s="8" t="s">
        <v>4</v>
      </c>
      <c r="I163" s="8" t="s">
        <v>5</v>
      </c>
    </row>
    <row r="164" spans="2:9" ht="30" customHeight="1" x14ac:dyDescent="0.25">
      <c r="B164" s="5" t="s">
        <v>62</v>
      </c>
      <c r="C164" s="15" t="s">
        <v>63</v>
      </c>
      <c r="D164" s="16"/>
      <c r="E164" s="16"/>
      <c r="F164" s="16"/>
      <c r="G164" s="17"/>
      <c r="H164" s="6" t="s">
        <v>9</v>
      </c>
      <c r="I164" s="7" t="s">
        <v>10</v>
      </c>
    </row>
    <row r="165" spans="2:9" x14ac:dyDescent="0.25">
      <c r="B165" s="2"/>
      <c r="C165" s="2" t="s">
        <v>37</v>
      </c>
      <c r="D165" s="1">
        <v>1</v>
      </c>
      <c r="E165" s="1">
        <v>2</v>
      </c>
      <c r="F165" s="3">
        <f t="shared" ref="F165:F166" si="5">0.4+0.75</f>
        <v>1.1499999999999999</v>
      </c>
      <c r="G165" s="2"/>
      <c r="H165" s="3">
        <f>9.4-1.15-1.5</f>
        <v>6.75</v>
      </c>
      <c r="I165" s="4">
        <f>IF(D165="","",IF((IF(ISNUMBER(D165)=TRUE,D165,1))*(IF(ISNUMBER(E165)=TRUE,E165,1))*(IF(ISNUMBER(#REF!)=TRUE,#REF!,1))*(IF(ISNUMBER(F165)=TRUE,F165,1))*(IF(ISNUMBER(G165)=TRUE,G165,1))*(IF(ISNUMBER(H165)=TRUE,H165,1))&gt;=0,(IF(ISNUMBER(D165)=TRUE,D165,1))*(IF(ISNUMBER(E165)=TRUE,E165,1))*(IF(ISNUMBER(#REF!)=TRUE,#REF!,1))*(IF(ISNUMBER(F165)=TRUE,F165,1))*(IF(ISNUMBER(G165)=TRUE,G165,1))*(IF(ISNUMBER(H165)=TRUE,H165,1)),""))</f>
        <v>15.524999999999999</v>
      </c>
    </row>
    <row r="166" spans="2:9" x14ac:dyDescent="0.25">
      <c r="B166" s="2"/>
      <c r="C166" s="2" t="s">
        <v>38</v>
      </c>
      <c r="D166" s="1">
        <v>1</v>
      </c>
      <c r="E166" s="1">
        <v>1</v>
      </c>
      <c r="F166" s="3">
        <f t="shared" si="5"/>
        <v>1.1499999999999999</v>
      </c>
      <c r="G166" s="2"/>
      <c r="H166" s="3">
        <f>9.4-1.15-1.5</f>
        <v>6.75</v>
      </c>
      <c r="I166" s="4">
        <f>IF(D166="","",IF((IF(ISNUMBER(D166)=TRUE,D166,1))*(IF(ISNUMBER(E166)=TRUE,E166,1))*(IF(ISNUMBER(#REF!)=TRUE,#REF!,1))*(IF(ISNUMBER(F166)=TRUE,F166,1))*(IF(ISNUMBER(G166)=TRUE,G166,1))*(IF(ISNUMBER(H166)=TRUE,H166,1))&gt;=0,(IF(ISNUMBER(D166)=TRUE,D166,1))*(IF(ISNUMBER(E166)=TRUE,E166,1))*(IF(ISNUMBER(#REF!)=TRUE,#REF!,1))*(IF(ISNUMBER(F166)=TRUE,F166,1))*(IF(ISNUMBER(G166)=TRUE,G166,1))*(IF(ISNUMBER(H166)=TRUE,H166,1)),""))</f>
        <v>7.7624999999999993</v>
      </c>
    </row>
    <row r="167" spans="2:9" x14ac:dyDescent="0.25">
      <c r="H167" s="9" t="s">
        <v>5</v>
      </c>
      <c r="I167" s="11">
        <f>SUM(I165:I166)</f>
        <v>23.287499999999998</v>
      </c>
    </row>
  </sheetData>
  <mergeCells count="9">
    <mergeCell ref="C129:G129"/>
    <mergeCell ref="C142:G142"/>
    <mergeCell ref="C152:G152"/>
    <mergeCell ref="C164:G164"/>
    <mergeCell ref="C6:G6"/>
    <mergeCell ref="C12:G12"/>
    <mergeCell ref="C41:G41"/>
    <mergeCell ref="C71:G71"/>
    <mergeCell ref="C100:H10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1F982-226F-4244-B907-71E4008BD743}">
  <dimension ref="B4:K85"/>
  <sheetViews>
    <sheetView workbookViewId="0">
      <selection activeCell="N19" sqref="N19"/>
    </sheetView>
  </sheetViews>
  <sheetFormatPr defaultRowHeight="13.8" x14ac:dyDescent="0.25"/>
  <cols>
    <col min="2" max="2" width="11.59765625" customWidth="1"/>
    <col min="3" max="3" width="25.09765625" customWidth="1"/>
    <col min="6" max="6" width="10.69921875" bestFit="1" customWidth="1"/>
    <col min="7" max="10" width="11.69921875" bestFit="1" customWidth="1"/>
  </cols>
  <sheetData>
    <row r="4" spans="2:11" ht="30" customHeight="1" x14ac:dyDescent="0.25">
      <c r="B4" s="8" t="s">
        <v>6</v>
      </c>
      <c r="C4" s="8" t="s">
        <v>0</v>
      </c>
      <c r="D4" s="8" t="s">
        <v>1</v>
      </c>
      <c r="E4" s="8" t="s">
        <v>11</v>
      </c>
      <c r="F4" s="8" t="s">
        <v>2</v>
      </c>
      <c r="G4" s="8" t="s">
        <v>3</v>
      </c>
      <c r="H4" s="8" t="s">
        <v>4</v>
      </c>
      <c r="I4" s="8" t="s">
        <v>5</v>
      </c>
    </row>
    <row r="5" spans="2:11" ht="30" customHeight="1" x14ac:dyDescent="0.25">
      <c r="B5" s="5" t="s">
        <v>54</v>
      </c>
      <c r="C5" s="15" t="s">
        <v>55</v>
      </c>
      <c r="D5" s="16"/>
      <c r="E5" s="16"/>
      <c r="F5" s="16"/>
      <c r="G5" s="17"/>
      <c r="H5" s="6" t="s">
        <v>9</v>
      </c>
      <c r="I5" s="7" t="s">
        <v>53</v>
      </c>
    </row>
    <row r="6" spans="2:11" x14ac:dyDescent="0.25">
      <c r="B6" s="2"/>
      <c r="C6" s="2" t="s">
        <v>77</v>
      </c>
      <c r="D6" s="1">
        <v>1</v>
      </c>
      <c r="E6" s="1">
        <v>1</v>
      </c>
      <c r="F6" s="3"/>
      <c r="G6" s="2">
        <v>6</v>
      </c>
      <c r="H6" s="2"/>
      <c r="I6" s="4">
        <f>IF(D6="","",IF((IF(ISNUMBER(D6)=TRUE,D6,1))*(IF(ISNUMBER(E6)=TRUE,E6,1))*(IF(ISNUMBER(#REF!)=TRUE,#REF!,1))*(IF(ISNUMBER(F6)=TRUE,F6,1))*(IF(ISNUMBER(G6)=TRUE,G6,1))*(IF(ISNUMBER(H6)=TRUE,H6,1))&gt;=0,(IF(ISNUMBER(D6)=TRUE,D6,1))*(IF(ISNUMBER(E6)=TRUE,E6,1))*(IF(ISNUMBER(#REF!)=TRUE,#REF!,1))*(IF(ISNUMBER(F6)=TRUE,F6,1))*(IF(ISNUMBER(G6)=TRUE,G6,1))*(IF(ISNUMBER(H6)=TRUE,H6,1)),""))</f>
        <v>6</v>
      </c>
      <c r="K6">
        <f>G6*E6</f>
        <v>6</v>
      </c>
    </row>
    <row r="7" spans="2:11" x14ac:dyDescent="0.25">
      <c r="B7" s="2"/>
      <c r="C7" s="2" t="s">
        <v>15</v>
      </c>
      <c r="D7" s="1">
        <v>1</v>
      </c>
      <c r="E7" s="1">
        <v>1</v>
      </c>
      <c r="F7" s="3"/>
      <c r="G7" s="2">
        <v>6.75</v>
      </c>
      <c r="H7" s="2"/>
      <c r="I7" s="4">
        <f>IF(D7="","",IF((IF(ISNUMBER(D7)=TRUE,D7,1))*(IF(ISNUMBER(E7)=TRUE,E7,1))*(IF(ISNUMBER(#REF!)=TRUE,#REF!,1))*(IF(ISNUMBER(F7)=TRUE,F7,1))*(IF(ISNUMBER(G7)=TRUE,G7,1))*(IF(ISNUMBER(H7)=TRUE,H7,1))&gt;=0,(IF(ISNUMBER(D7)=TRUE,D7,1))*(IF(ISNUMBER(E7)=TRUE,E7,1))*(IF(ISNUMBER(#REF!)=TRUE,#REF!,1))*(IF(ISNUMBER(F7)=TRUE,F7,1))*(IF(ISNUMBER(G7)=TRUE,G7,1))*(IF(ISNUMBER(H7)=TRUE,H7,1)),""))</f>
        <v>6.75</v>
      </c>
      <c r="K7">
        <f t="shared" ref="K7:K30" si="0">G7*E7</f>
        <v>6.75</v>
      </c>
    </row>
    <row r="8" spans="2:11" x14ac:dyDescent="0.25">
      <c r="B8" s="2"/>
      <c r="C8" s="2" t="s">
        <v>16</v>
      </c>
      <c r="D8" s="1">
        <v>1</v>
      </c>
      <c r="E8" s="1">
        <v>1</v>
      </c>
      <c r="F8" s="3"/>
      <c r="G8" s="2">
        <v>6</v>
      </c>
      <c r="H8" s="2"/>
      <c r="I8" s="4">
        <f>IF(D8="","",IF((IF(ISNUMBER(D8)=TRUE,D8,1))*(IF(ISNUMBER(E8)=TRUE,E8,1))*(IF(ISNUMBER(#REF!)=TRUE,#REF!,1))*(IF(ISNUMBER(F8)=TRUE,F8,1))*(IF(ISNUMBER(G8)=TRUE,G8,1))*(IF(ISNUMBER(H8)=TRUE,H8,1))&gt;=0,(IF(ISNUMBER(D8)=TRUE,D8,1))*(IF(ISNUMBER(E8)=TRUE,E8,1))*(IF(ISNUMBER(#REF!)=TRUE,#REF!,1))*(IF(ISNUMBER(F8)=TRUE,F8,1))*(IF(ISNUMBER(G8)=TRUE,G8,1))*(IF(ISNUMBER(H8)=TRUE,H8,1)),""))</f>
        <v>6</v>
      </c>
      <c r="K8">
        <f t="shared" si="0"/>
        <v>6</v>
      </c>
    </row>
    <row r="9" spans="2:11" x14ac:dyDescent="0.25">
      <c r="B9" s="2"/>
      <c r="C9" s="2" t="s">
        <v>17</v>
      </c>
      <c r="D9" s="1">
        <v>1</v>
      </c>
      <c r="E9" s="1">
        <v>4</v>
      </c>
      <c r="F9" s="3"/>
      <c r="G9" s="2">
        <v>6</v>
      </c>
      <c r="H9" s="2"/>
      <c r="I9" s="4">
        <f>IF(D9="","",IF((IF(ISNUMBER(D9)=TRUE,D9,1))*(IF(ISNUMBER(E9)=TRUE,E9,1))*(IF(ISNUMBER(#REF!)=TRUE,#REF!,1))*(IF(ISNUMBER(F9)=TRUE,F9,1))*(IF(ISNUMBER(G9)=TRUE,G9,1))*(IF(ISNUMBER(H9)=TRUE,H9,1))&gt;=0,(IF(ISNUMBER(D9)=TRUE,D9,1))*(IF(ISNUMBER(E9)=TRUE,E9,1))*(IF(ISNUMBER(#REF!)=TRUE,#REF!,1))*(IF(ISNUMBER(F9)=TRUE,F9,1))*(IF(ISNUMBER(G9)=TRUE,G9,1))*(IF(ISNUMBER(H9)=TRUE,H9,1)),""))</f>
        <v>24</v>
      </c>
      <c r="K9">
        <f t="shared" si="0"/>
        <v>24</v>
      </c>
    </row>
    <row r="10" spans="2:11" x14ac:dyDescent="0.25">
      <c r="B10" s="2"/>
      <c r="C10" s="2" t="s">
        <v>18</v>
      </c>
      <c r="D10" s="1">
        <v>1</v>
      </c>
      <c r="E10" s="1">
        <v>1</v>
      </c>
      <c r="F10" s="3"/>
      <c r="G10" s="2">
        <v>6</v>
      </c>
      <c r="H10" s="2"/>
      <c r="I10" s="4">
        <f>IF(D10="","",IF((IF(ISNUMBER(D10)=TRUE,D10,1))*(IF(ISNUMBER(E10)=TRUE,E10,1))*(IF(ISNUMBER(#REF!)=TRUE,#REF!,1))*(IF(ISNUMBER(F10)=TRUE,F10,1))*(IF(ISNUMBER(G10)=TRUE,G10,1))*(IF(ISNUMBER(H10)=TRUE,H10,1))&gt;=0,(IF(ISNUMBER(D10)=TRUE,D10,1))*(IF(ISNUMBER(E10)=TRUE,E10,1))*(IF(ISNUMBER(#REF!)=TRUE,#REF!,1))*(IF(ISNUMBER(F10)=TRUE,F10,1))*(IF(ISNUMBER(G10)=TRUE,G10,1))*(IF(ISNUMBER(H10)=TRUE,H10,1)),""))</f>
        <v>6</v>
      </c>
      <c r="K10">
        <f t="shared" si="0"/>
        <v>6</v>
      </c>
    </row>
    <row r="11" spans="2:11" x14ac:dyDescent="0.25">
      <c r="B11" s="2"/>
      <c r="C11" s="2" t="s">
        <v>19</v>
      </c>
      <c r="D11" s="1">
        <v>1</v>
      </c>
      <c r="E11" s="1">
        <v>1</v>
      </c>
      <c r="F11" s="3"/>
      <c r="G11" s="2">
        <v>6</v>
      </c>
      <c r="H11" s="2"/>
      <c r="I11" s="4">
        <f>IF(D11="","",IF((IF(ISNUMBER(D11)=TRUE,D11,1))*(IF(ISNUMBER(E11)=TRUE,E11,1))*(IF(ISNUMBER(#REF!)=TRUE,#REF!,1))*(IF(ISNUMBER(F11)=TRUE,F11,1))*(IF(ISNUMBER(G11)=TRUE,G11,1))*(IF(ISNUMBER(H11)=TRUE,H11,1))&gt;=0,(IF(ISNUMBER(D11)=TRUE,D11,1))*(IF(ISNUMBER(E11)=TRUE,E11,1))*(IF(ISNUMBER(#REF!)=TRUE,#REF!,1))*(IF(ISNUMBER(F11)=TRUE,F11,1))*(IF(ISNUMBER(G11)=TRUE,G11,1))*(IF(ISNUMBER(H11)=TRUE,H11,1)),""))</f>
        <v>6</v>
      </c>
      <c r="K11">
        <f t="shared" si="0"/>
        <v>6</v>
      </c>
    </row>
    <row r="12" spans="2:11" x14ac:dyDescent="0.25">
      <c r="B12" s="2"/>
      <c r="C12" s="2" t="s">
        <v>20</v>
      </c>
      <c r="D12" s="1">
        <v>1</v>
      </c>
      <c r="E12" s="1">
        <v>1</v>
      </c>
      <c r="F12" s="3"/>
      <c r="G12" s="2">
        <v>4.5999999999999996</v>
      </c>
      <c r="H12" s="2"/>
      <c r="I12" s="4">
        <f>IF(D12="","",IF((IF(ISNUMBER(D12)=TRUE,D12,1))*(IF(ISNUMBER(E12)=TRUE,E12,1))*(IF(ISNUMBER(#REF!)=TRUE,#REF!,1))*(IF(ISNUMBER(F12)=TRUE,F12,1))*(IF(ISNUMBER(G12)=TRUE,G12,1))*(IF(ISNUMBER(H12)=TRUE,H12,1))&gt;=0,(IF(ISNUMBER(D12)=TRUE,D12,1))*(IF(ISNUMBER(E12)=TRUE,E12,1))*(IF(ISNUMBER(#REF!)=TRUE,#REF!,1))*(IF(ISNUMBER(F12)=TRUE,F12,1))*(IF(ISNUMBER(G12)=TRUE,G12,1))*(IF(ISNUMBER(H12)=TRUE,H12,1)),""))</f>
        <v>4.5999999999999996</v>
      </c>
      <c r="K12">
        <f t="shared" si="0"/>
        <v>4.5999999999999996</v>
      </c>
    </row>
    <row r="13" spans="2:11" x14ac:dyDescent="0.25">
      <c r="B13" s="2"/>
      <c r="C13" s="2" t="s">
        <v>21</v>
      </c>
      <c r="D13" s="1">
        <v>1</v>
      </c>
      <c r="E13" s="1">
        <v>1</v>
      </c>
      <c r="F13" s="3"/>
      <c r="G13" s="2">
        <v>5.4</v>
      </c>
      <c r="H13" s="2"/>
      <c r="I13" s="4">
        <f>IF(D13="","",IF((IF(ISNUMBER(D13)=TRUE,D13,1))*(IF(ISNUMBER(E13)=TRUE,E13,1))*(IF(ISNUMBER(#REF!)=TRUE,#REF!,1))*(IF(ISNUMBER(F13)=TRUE,F13,1))*(IF(ISNUMBER(G13)=TRUE,G13,1))*(IF(ISNUMBER(H13)=TRUE,H13,1))&gt;=0,(IF(ISNUMBER(D13)=TRUE,D13,1))*(IF(ISNUMBER(E13)=TRUE,E13,1))*(IF(ISNUMBER(#REF!)=TRUE,#REF!,1))*(IF(ISNUMBER(F13)=TRUE,F13,1))*(IF(ISNUMBER(G13)=TRUE,G13,1))*(IF(ISNUMBER(H13)=TRUE,H13,1)),""))</f>
        <v>5.4</v>
      </c>
      <c r="K13">
        <f t="shared" si="0"/>
        <v>5.4</v>
      </c>
    </row>
    <row r="14" spans="2:11" x14ac:dyDescent="0.25">
      <c r="B14" s="2"/>
      <c r="C14" s="2" t="s">
        <v>22</v>
      </c>
      <c r="D14" s="1">
        <v>1</v>
      </c>
      <c r="E14" s="1">
        <v>2</v>
      </c>
      <c r="F14" s="3"/>
      <c r="G14" s="2">
        <v>6</v>
      </c>
      <c r="H14" s="2"/>
      <c r="I14" s="4">
        <f>IF(D14="","",IF((IF(ISNUMBER(D14)=TRUE,D14,1))*(IF(ISNUMBER(E14)=TRUE,E14,1))*(IF(ISNUMBER(#REF!)=TRUE,#REF!,1))*(IF(ISNUMBER(F14)=TRUE,F14,1))*(IF(ISNUMBER(G14)=TRUE,G14,1))*(IF(ISNUMBER(H14)=TRUE,H14,1))&gt;=0,(IF(ISNUMBER(D14)=TRUE,D14,1))*(IF(ISNUMBER(E14)=TRUE,E14,1))*(IF(ISNUMBER(#REF!)=TRUE,#REF!,1))*(IF(ISNUMBER(F14)=TRUE,F14,1))*(IF(ISNUMBER(G14)=TRUE,G14,1))*(IF(ISNUMBER(H14)=TRUE,H14,1)),""))</f>
        <v>12</v>
      </c>
      <c r="K14">
        <f t="shared" si="0"/>
        <v>12</v>
      </c>
    </row>
    <row r="15" spans="2:11" x14ac:dyDescent="0.25">
      <c r="B15" s="2"/>
      <c r="C15" s="2" t="s">
        <v>23</v>
      </c>
      <c r="D15" s="1">
        <v>1</v>
      </c>
      <c r="E15" s="1">
        <v>2</v>
      </c>
      <c r="F15" s="3"/>
      <c r="G15" s="2">
        <v>6</v>
      </c>
      <c r="H15" s="2"/>
      <c r="I15" s="4">
        <f>IF(D15="","",IF((IF(ISNUMBER(D15)=TRUE,D15,1))*(IF(ISNUMBER(E15)=TRUE,E15,1))*(IF(ISNUMBER(#REF!)=TRUE,#REF!,1))*(IF(ISNUMBER(F15)=TRUE,F15,1))*(IF(ISNUMBER(G15)=TRUE,G15,1))*(IF(ISNUMBER(H15)=TRUE,H15,1))&gt;=0,(IF(ISNUMBER(D15)=TRUE,D15,1))*(IF(ISNUMBER(E15)=TRUE,E15,1))*(IF(ISNUMBER(#REF!)=TRUE,#REF!,1))*(IF(ISNUMBER(F15)=TRUE,F15,1))*(IF(ISNUMBER(G15)=TRUE,G15,1))*(IF(ISNUMBER(H15)=TRUE,H15,1)),""))</f>
        <v>12</v>
      </c>
      <c r="K15">
        <f t="shared" si="0"/>
        <v>12</v>
      </c>
    </row>
    <row r="16" spans="2:11" x14ac:dyDescent="0.25">
      <c r="B16" s="2"/>
      <c r="C16" s="2" t="s">
        <v>24</v>
      </c>
      <c r="D16" s="1">
        <v>1</v>
      </c>
      <c r="E16" s="1">
        <v>2</v>
      </c>
      <c r="F16" s="3"/>
      <c r="G16" s="2">
        <v>6</v>
      </c>
      <c r="H16" s="2"/>
      <c r="I16" s="4">
        <f>IF(D16="","",IF((IF(ISNUMBER(D16)=TRUE,D16,1))*(IF(ISNUMBER(E16)=TRUE,E16,1))*(IF(ISNUMBER(#REF!)=TRUE,#REF!,1))*(IF(ISNUMBER(F16)=TRUE,F16,1))*(IF(ISNUMBER(G16)=TRUE,G16,1))*(IF(ISNUMBER(H16)=TRUE,H16,1))&gt;=0,(IF(ISNUMBER(D16)=TRUE,D16,1))*(IF(ISNUMBER(E16)=TRUE,E16,1))*(IF(ISNUMBER(#REF!)=TRUE,#REF!,1))*(IF(ISNUMBER(F16)=TRUE,F16,1))*(IF(ISNUMBER(G16)=TRUE,G16,1))*(IF(ISNUMBER(H16)=TRUE,H16,1)),""))</f>
        <v>12</v>
      </c>
      <c r="K16">
        <f t="shared" si="0"/>
        <v>12</v>
      </c>
    </row>
    <row r="17" spans="2:11" x14ac:dyDescent="0.25">
      <c r="B17" s="2"/>
      <c r="C17" s="2" t="s">
        <v>25</v>
      </c>
      <c r="D17" s="1">
        <v>1</v>
      </c>
      <c r="E17" s="1">
        <v>2</v>
      </c>
      <c r="F17" s="3"/>
      <c r="G17" s="2">
        <v>6</v>
      </c>
      <c r="H17" s="2"/>
      <c r="I17" s="4">
        <f>IF(D17="","",IF((IF(ISNUMBER(D17)=TRUE,D17,1))*(IF(ISNUMBER(E17)=TRUE,E17,1))*(IF(ISNUMBER(#REF!)=TRUE,#REF!,1))*(IF(ISNUMBER(F17)=TRUE,F17,1))*(IF(ISNUMBER(G17)=TRUE,G17,1))*(IF(ISNUMBER(H17)=TRUE,H17,1))&gt;=0,(IF(ISNUMBER(D17)=TRUE,D17,1))*(IF(ISNUMBER(E17)=TRUE,E17,1))*(IF(ISNUMBER(#REF!)=TRUE,#REF!,1))*(IF(ISNUMBER(F17)=TRUE,F17,1))*(IF(ISNUMBER(G17)=TRUE,G17,1))*(IF(ISNUMBER(H17)=TRUE,H17,1)),""))</f>
        <v>12</v>
      </c>
      <c r="K17">
        <f t="shared" si="0"/>
        <v>12</v>
      </c>
    </row>
    <row r="18" spans="2:11" x14ac:dyDescent="0.25">
      <c r="B18" s="2"/>
      <c r="C18" s="2" t="s">
        <v>26</v>
      </c>
      <c r="D18" s="1">
        <v>1</v>
      </c>
      <c r="E18" s="1">
        <v>2</v>
      </c>
      <c r="F18" s="3"/>
      <c r="G18" s="2">
        <v>6</v>
      </c>
      <c r="H18" s="2"/>
      <c r="I18" s="4">
        <f>IF(D18="","",IF((IF(ISNUMBER(D18)=TRUE,D18,1))*(IF(ISNUMBER(E18)=TRUE,E18,1))*(IF(ISNUMBER(#REF!)=TRUE,#REF!,1))*(IF(ISNUMBER(F18)=TRUE,F18,1))*(IF(ISNUMBER(G18)=TRUE,G18,1))*(IF(ISNUMBER(H18)=TRUE,H18,1))&gt;=0,(IF(ISNUMBER(D18)=TRUE,D18,1))*(IF(ISNUMBER(E18)=TRUE,E18,1))*(IF(ISNUMBER(#REF!)=TRUE,#REF!,1))*(IF(ISNUMBER(F18)=TRUE,F18,1))*(IF(ISNUMBER(G18)=TRUE,G18,1))*(IF(ISNUMBER(H18)=TRUE,H18,1)),""))</f>
        <v>12</v>
      </c>
      <c r="K18">
        <f t="shared" si="0"/>
        <v>12</v>
      </c>
    </row>
    <row r="19" spans="2:11" x14ac:dyDescent="0.25">
      <c r="B19" s="2"/>
      <c r="C19" s="2" t="s">
        <v>27</v>
      </c>
      <c r="D19" s="1">
        <v>1</v>
      </c>
      <c r="E19" s="1">
        <v>2</v>
      </c>
      <c r="F19" s="3"/>
      <c r="G19" s="2">
        <v>6</v>
      </c>
      <c r="H19" s="2"/>
      <c r="I19" s="4">
        <f>IF(D19="","",IF((IF(ISNUMBER(D19)=TRUE,D19,1))*(IF(ISNUMBER(E19)=TRUE,E19,1))*(IF(ISNUMBER(#REF!)=TRUE,#REF!,1))*(IF(ISNUMBER(F19)=TRUE,F19,1))*(IF(ISNUMBER(G19)=TRUE,G19,1))*(IF(ISNUMBER(H19)=TRUE,H19,1))&gt;=0,(IF(ISNUMBER(D19)=TRUE,D19,1))*(IF(ISNUMBER(E19)=TRUE,E19,1))*(IF(ISNUMBER(#REF!)=TRUE,#REF!,1))*(IF(ISNUMBER(F19)=TRUE,F19,1))*(IF(ISNUMBER(G19)=TRUE,G19,1))*(IF(ISNUMBER(H19)=TRUE,H19,1)),""))</f>
        <v>12</v>
      </c>
      <c r="K19">
        <f t="shared" si="0"/>
        <v>12</v>
      </c>
    </row>
    <row r="20" spans="2:11" x14ac:dyDescent="0.25">
      <c r="B20" s="2"/>
      <c r="C20" s="2" t="s">
        <v>28</v>
      </c>
      <c r="D20" s="1">
        <v>1</v>
      </c>
      <c r="E20" s="1">
        <v>2</v>
      </c>
      <c r="F20" s="3"/>
      <c r="G20" s="2">
        <v>6</v>
      </c>
      <c r="H20" s="2"/>
      <c r="I20" s="4">
        <f>IF(D20="","",IF((IF(ISNUMBER(D20)=TRUE,D20,1))*(IF(ISNUMBER(E20)=TRUE,E20,1))*(IF(ISNUMBER(#REF!)=TRUE,#REF!,1))*(IF(ISNUMBER(F20)=TRUE,F20,1))*(IF(ISNUMBER(G20)=TRUE,G20,1))*(IF(ISNUMBER(H20)=TRUE,H20,1))&gt;=0,(IF(ISNUMBER(D20)=TRUE,D20,1))*(IF(ISNUMBER(E20)=TRUE,E20,1))*(IF(ISNUMBER(#REF!)=TRUE,#REF!,1))*(IF(ISNUMBER(F20)=TRUE,F20,1))*(IF(ISNUMBER(G20)=TRUE,G20,1))*(IF(ISNUMBER(H20)=TRUE,H20,1)),""))</f>
        <v>12</v>
      </c>
      <c r="K20">
        <f t="shared" si="0"/>
        <v>12</v>
      </c>
    </row>
    <row r="21" spans="2:11" x14ac:dyDescent="0.25">
      <c r="B21" s="2"/>
      <c r="C21" s="2" t="s">
        <v>29</v>
      </c>
      <c r="D21" s="1">
        <v>1</v>
      </c>
      <c r="E21" s="1">
        <v>1</v>
      </c>
      <c r="F21" s="3"/>
      <c r="G21" s="2">
        <v>6</v>
      </c>
      <c r="H21" s="2"/>
      <c r="I21" s="4">
        <f>IF(D21="","",IF((IF(ISNUMBER(D21)=TRUE,D21,1))*(IF(ISNUMBER(E21)=TRUE,E21,1))*(IF(ISNUMBER(#REF!)=TRUE,#REF!,1))*(IF(ISNUMBER(F21)=TRUE,F21,1))*(IF(ISNUMBER(G21)=TRUE,G21,1))*(IF(ISNUMBER(H21)=TRUE,H21,1))&gt;=0,(IF(ISNUMBER(D21)=TRUE,D21,1))*(IF(ISNUMBER(E21)=TRUE,E21,1))*(IF(ISNUMBER(#REF!)=TRUE,#REF!,1))*(IF(ISNUMBER(F21)=TRUE,F21,1))*(IF(ISNUMBER(G21)=TRUE,G21,1))*(IF(ISNUMBER(H21)=TRUE,H21,1)),""))</f>
        <v>6</v>
      </c>
      <c r="K21">
        <f t="shared" si="0"/>
        <v>6</v>
      </c>
    </row>
    <row r="22" spans="2:11" x14ac:dyDescent="0.25">
      <c r="B22" s="2"/>
      <c r="C22" s="2" t="s">
        <v>30</v>
      </c>
      <c r="D22" s="1">
        <v>1</v>
      </c>
      <c r="E22" s="1">
        <v>1</v>
      </c>
      <c r="F22" s="3"/>
      <c r="G22" s="2">
        <v>3.5</v>
      </c>
      <c r="H22" s="2"/>
      <c r="I22" s="4">
        <f>IF(D22="","",IF((IF(ISNUMBER(D22)=TRUE,D22,1))*(IF(ISNUMBER(E22)=TRUE,E22,1))*(IF(ISNUMBER(#REF!)=TRUE,#REF!,1))*(IF(ISNUMBER(F22)=TRUE,F22,1))*(IF(ISNUMBER(G22)=TRUE,G22,1))*(IF(ISNUMBER(H22)=TRUE,H22,1))&gt;=0,(IF(ISNUMBER(D22)=TRUE,D22,1))*(IF(ISNUMBER(E22)=TRUE,E22,1))*(IF(ISNUMBER(#REF!)=TRUE,#REF!,1))*(IF(ISNUMBER(F22)=TRUE,F22,1))*(IF(ISNUMBER(G22)=TRUE,G22,1))*(IF(ISNUMBER(H22)=TRUE,H22,1)),""))</f>
        <v>3.5</v>
      </c>
      <c r="K22">
        <f t="shared" si="0"/>
        <v>3.5</v>
      </c>
    </row>
    <row r="23" spans="2:11" x14ac:dyDescent="0.25">
      <c r="B23" s="2"/>
      <c r="C23" s="2" t="s">
        <v>31</v>
      </c>
      <c r="D23" s="1">
        <v>1</v>
      </c>
      <c r="E23" s="1">
        <v>1</v>
      </c>
      <c r="F23" s="3"/>
      <c r="G23" s="2">
        <v>2.65</v>
      </c>
      <c r="H23" s="2"/>
      <c r="I23" s="4">
        <f>IF(D23="","",IF((IF(ISNUMBER(D23)=TRUE,D23,1))*(IF(ISNUMBER(E23)=TRUE,E23,1))*(IF(ISNUMBER(#REF!)=TRUE,#REF!,1))*(IF(ISNUMBER(F23)=TRUE,F23,1))*(IF(ISNUMBER(G23)=TRUE,G23,1))*(IF(ISNUMBER(H23)=TRUE,H23,1))&gt;=0,(IF(ISNUMBER(D23)=TRUE,D23,1))*(IF(ISNUMBER(E23)=TRUE,E23,1))*(IF(ISNUMBER(#REF!)=TRUE,#REF!,1))*(IF(ISNUMBER(F23)=TRUE,F23,1))*(IF(ISNUMBER(G23)=TRUE,G23,1))*(IF(ISNUMBER(H23)=TRUE,H23,1)),""))</f>
        <v>2.65</v>
      </c>
      <c r="K23">
        <f t="shared" si="0"/>
        <v>2.65</v>
      </c>
    </row>
    <row r="24" spans="2:11" x14ac:dyDescent="0.25">
      <c r="B24" s="2"/>
      <c r="C24" s="2" t="s">
        <v>32</v>
      </c>
      <c r="D24" s="1">
        <v>1</v>
      </c>
      <c r="E24" s="1">
        <v>4</v>
      </c>
      <c r="F24" s="3"/>
      <c r="G24" s="2">
        <v>6</v>
      </c>
      <c r="H24" s="2"/>
      <c r="I24" s="4">
        <f>IF(D24="","",IF((IF(ISNUMBER(D24)=TRUE,D24,1))*(IF(ISNUMBER(E24)=TRUE,E24,1))*(IF(ISNUMBER(#REF!)=TRUE,#REF!,1))*(IF(ISNUMBER(F24)=TRUE,F24,1))*(IF(ISNUMBER(G24)=TRUE,G24,1))*(IF(ISNUMBER(H24)=TRUE,H24,1))&gt;=0,(IF(ISNUMBER(D24)=TRUE,D24,1))*(IF(ISNUMBER(E24)=TRUE,E24,1))*(IF(ISNUMBER(#REF!)=TRUE,#REF!,1))*(IF(ISNUMBER(F24)=TRUE,F24,1))*(IF(ISNUMBER(G24)=TRUE,G24,1))*(IF(ISNUMBER(H24)=TRUE,H24,1)),""))</f>
        <v>24</v>
      </c>
      <c r="K24">
        <f t="shared" si="0"/>
        <v>24</v>
      </c>
    </row>
    <row r="25" spans="2:11" ht="15.75" customHeight="1" x14ac:dyDescent="0.25">
      <c r="B25" s="2"/>
      <c r="C25" s="2" t="s">
        <v>33</v>
      </c>
      <c r="D25" s="1">
        <v>1</v>
      </c>
      <c r="E25" s="1">
        <v>1</v>
      </c>
      <c r="F25" s="3"/>
      <c r="G25" s="2">
        <v>2.1</v>
      </c>
      <c r="H25" s="2"/>
      <c r="I25" s="4">
        <f>IF(D25="","",IF((IF(ISNUMBER(D25)=TRUE,D25,1))*(IF(ISNUMBER(E25)=TRUE,E25,1))*(IF(ISNUMBER(#REF!)=TRUE,#REF!,1))*(IF(ISNUMBER(F25)=TRUE,F25,1))*(IF(ISNUMBER(G25)=TRUE,G25,1))*(IF(ISNUMBER(H25)=TRUE,H25,1))&gt;=0,(IF(ISNUMBER(D25)=TRUE,D25,1))*(IF(ISNUMBER(E25)=TRUE,E25,1))*(IF(ISNUMBER(#REF!)=TRUE,#REF!,1))*(IF(ISNUMBER(F25)=TRUE,F25,1))*(IF(ISNUMBER(G25)=TRUE,G25,1))*(IF(ISNUMBER(H25)=TRUE,H25,1)),""))</f>
        <v>2.1</v>
      </c>
      <c r="K25">
        <f t="shared" si="0"/>
        <v>2.1</v>
      </c>
    </row>
    <row r="26" spans="2:11" x14ac:dyDescent="0.25">
      <c r="B26" s="2"/>
      <c r="C26" s="2" t="s">
        <v>34</v>
      </c>
      <c r="D26" s="1">
        <v>1</v>
      </c>
      <c r="E26" s="1">
        <v>1</v>
      </c>
      <c r="F26" s="3"/>
      <c r="G26" s="2">
        <v>4.16</v>
      </c>
      <c r="H26" s="2"/>
      <c r="I26" s="4">
        <f>IF(D26="","",IF((IF(ISNUMBER(D26)=TRUE,D26,1))*(IF(ISNUMBER(E26)=TRUE,E26,1))*(IF(ISNUMBER(#REF!)=TRUE,#REF!,1))*(IF(ISNUMBER(F26)=TRUE,F26,1))*(IF(ISNUMBER(G26)=TRUE,G26,1))*(IF(ISNUMBER(H26)=TRUE,H26,1))&gt;=0,(IF(ISNUMBER(D26)=TRUE,D26,1))*(IF(ISNUMBER(E26)=TRUE,E26,1))*(IF(ISNUMBER(#REF!)=TRUE,#REF!,1))*(IF(ISNUMBER(F26)=TRUE,F26,1))*(IF(ISNUMBER(G26)=TRUE,G26,1))*(IF(ISNUMBER(H26)=TRUE,H26,1)),""))</f>
        <v>4.16</v>
      </c>
      <c r="K26">
        <f t="shared" si="0"/>
        <v>4.16</v>
      </c>
    </row>
    <row r="27" spans="2:11" x14ac:dyDescent="0.25">
      <c r="B27" s="2"/>
      <c r="C27" s="2" t="s">
        <v>35</v>
      </c>
      <c r="D27" s="1">
        <v>1</v>
      </c>
      <c r="E27" s="1">
        <v>3</v>
      </c>
      <c r="F27" s="3"/>
      <c r="G27" s="2">
        <v>6</v>
      </c>
      <c r="H27" s="2"/>
      <c r="I27" s="4">
        <f>IF(D27="","",IF((IF(ISNUMBER(D27)=TRUE,D27,1))*(IF(ISNUMBER(E27)=TRUE,E27,1))*(IF(ISNUMBER(#REF!)=TRUE,#REF!,1))*(IF(ISNUMBER(F27)=TRUE,F27,1))*(IF(ISNUMBER(G27)=TRUE,G27,1))*(IF(ISNUMBER(H27)=TRUE,H27,1))&gt;=0,(IF(ISNUMBER(D27)=TRUE,D27,1))*(IF(ISNUMBER(E27)=TRUE,E27,1))*(IF(ISNUMBER(#REF!)=TRUE,#REF!,1))*(IF(ISNUMBER(F27)=TRUE,F27,1))*(IF(ISNUMBER(G27)=TRUE,G27,1))*(IF(ISNUMBER(H27)=TRUE,H27,1)),""))</f>
        <v>18</v>
      </c>
      <c r="K27">
        <f t="shared" si="0"/>
        <v>18</v>
      </c>
    </row>
    <row r="28" spans="2:11" x14ac:dyDescent="0.25">
      <c r="B28" s="2"/>
      <c r="C28" s="2" t="s">
        <v>36</v>
      </c>
      <c r="D28" s="1">
        <v>1</v>
      </c>
      <c r="E28" s="1">
        <v>2</v>
      </c>
      <c r="F28" s="3"/>
      <c r="G28" s="2">
        <v>6</v>
      </c>
      <c r="H28" s="2"/>
      <c r="I28" s="4">
        <f>IF(D28="","",IF((IF(ISNUMBER(D28)=TRUE,D28,1))*(IF(ISNUMBER(E28)=TRUE,E28,1))*(IF(ISNUMBER(#REF!)=TRUE,#REF!,1))*(IF(ISNUMBER(F28)=TRUE,F28,1))*(IF(ISNUMBER(G28)=TRUE,G28,1))*(IF(ISNUMBER(H28)=TRUE,H28,1))&gt;=0,(IF(ISNUMBER(D28)=TRUE,D28,1))*(IF(ISNUMBER(E28)=TRUE,E28,1))*(IF(ISNUMBER(#REF!)=TRUE,#REF!,1))*(IF(ISNUMBER(F28)=TRUE,F28,1))*(IF(ISNUMBER(G28)=TRUE,G28,1))*(IF(ISNUMBER(H28)=TRUE,H28,1)),""))</f>
        <v>12</v>
      </c>
      <c r="K28">
        <f t="shared" si="0"/>
        <v>12</v>
      </c>
    </row>
    <row r="29" spans="2:11" x14ac:dyDescent="0.25">
      <c r="B29" s="2"/>
      <c r="C29" s="2" t="s">
        <v>37</v>
      </c>
      <c r="D29" s="1">
        <v>1</v>
      </c>
      <c r="E29" s="1">
        <v>2</v>
      </c>
      <c r="F29" s="3"/>
      <c r="G29" s="2">
        <v>6</v>
      </c>
      <c r="H29" s="2"/>
      <c r="I29" s="4">
        <f>IF(D29="","",IF((IF(ISNUMBER(D29)=TRUE,D29,1))*(IF(ISNUMBER(E29)=TRUE,E29,1))*(IF(ISNUMBER(#REF!)=TRUE,#REF!,1))*(IF(ISNUMBER(F29)=TRUE,F29,1))*(IF(ISNUMBER(G29)=TRUE,G29,1))*(IF(ISNUMBER(H29)=TRUE,H29,1))&gt;=0,(IF(ISNUMBER(D29)=TRUE,D29,1))*(IF(ISNUMBER(E29)=TRUE,E29,1))*(IF(ISNUMBER(#REF!)=TRUE,#REF!,1))*(IF(ISNUMBER(F29)=TRUE,F29,1))*(IF(ISNUMBER(G29)=TRUE,G29,1))*(IF(ISNUMBER(H29)=TRUE,H29,1)),""))</f>
        <v>12</v>
      </c>
      <c r="K29">
        <f t="shared" si="0"/>
        <v>12</v>
      </c>
    </row>
    <row r="30" spans="2:11" x14ac:dyDescent="0.25">
      <c r="B30" s="2"/>
      <c r="C30" s="2" t="s">
        <v>38</v>
      </c>
      <c r="D30" s="1">
        <v>1</v>
      </c>
      <c r="E30" s="1">
        <v>1</v>
      </c>
      <c r="F30" s="3"/>
      <c r="G30" s="2">
        <v>3.4</v>
      </c>
      <c r="H30" s="2"/>
      <c r="I30" s="4">
        <f>IF(D30="","",IF((IF(ISNUMBER(D30)=TRUE,D30,1))*(IF(ISNUMBER(E30)=TRUE,E30,1))*(IF(ISNUMBER(#REF!)=TRUE,#REF!,1))*(IF(ISNUMBER(F30)=TRUE,F30,1))*(IF(ISNUMBER(G30)=TRUE,G30,1))*(IF(ISNUMBER(H30)=TRUE,H30,1))&gt;=0,(IF(ISNUMBER(D30)=TRUE,D30,1))*(IF(ISNUMBER(E30)=TRUE,E30,1))*(IF(ISNUMBER(#REF!)=TRUE,#REF!,1))*(IF(ISNUMBER(F30)=TRUE,F30,1))*(IF(ISNUMBER(G30)=TRUE,G30,1))*(IF(ISNUMBER(H30)=TRUE,H30,1)),""))</f>
        <v>3.4</v>
      </c>
      <c r="K30">
        <f t="shared" si="0"/>
        <v>3.4</v>
      </c>
    </row>
    <row r="31" spans="2:11" x14ac:dyDescent="0.25">
      <c r="B31" s="2"/>
      <c r="C31" s="2" t="s">
        <v>78</v>
      </c>
      <c r="D31" s="1">
        <v>1</v>
      </c>
      <c r="E31" s="1">
        <v>1</v>
      </c>
      <c r="F31" s="3"/>
      <c r="G31" s="2">
        <v>2.1</v>
      </c>
      <c r="H31" s="2"/>
      <c r="I31" s="4">
        <f>IF(D31="","",IF((IF(ISNUMBER(D31)=TRUE,D31,1))*(IF(ISNUMBER(E31)=TRUE,E31,1))*(IF(ISNUMBER(#REF!)=TRUE,#REF!,1))*(IF(ISNUMBER(F31)=TRUE,F31,1))*(IF(ISNUMBER(G31)=TRUE,G31,1))*(IF(ISNUMBER(H31)=TRUE,H31,1))&gt;=0,(IF(ISNUMBER(D31)=TRUE,D31,1))*(IF(ISNUMBER(E31)=TRUE,E31,1))*(IF(ISNUMBER(#REF!)=TRUE,#REF!,1))*(IF(ISNUMBER(F31)=TRUE,F31,1))*(IF(ISNUMBER(G31)=TRUE,G31,1))*(IF(ISNUMBER(H31)=TRUE,H31,1)),""))</f>
        <v>2.1</v>
      </c>
    </row>
    <row r="32" spans="2:11" x14ac:dyDescent="0.25">
      <c r="B32" s="2"/>
      <c r="C32" s="2" t="s">
        <v>79</v>
      </c>
      <c r="D32" s="1">
        <v>1</v>
      </c>
      <c r="E32" s="1">
        <v>1</v>
      </c>
      <c r="F32" s="3"/>
      <c r="G32" s="2">
        <v>2.1</v>
      </c>
      <c r="H32" s="2"/>
      <c r="I32" s="4">
        <f>IF(D32="","",IF((IF(ISNUMBER(D32)=TRUE,D32,1))*(IF(ISNUMBER(E32)=TRUE,E32,1))*(IF(ISNUMBER(#REF!)=TRUE,#REF!,1))*(IF(ISNUMBER(F32)=TRUE,F32,1))*(IF(ISNUMBER(G32)=TRUE,G32,1))*(IF(ISNUMBER(H32)=TRUE,H32,1))&gt;=0,(IF(ISNUMBER(D32)=TRUE,D32,1))*(IF(ISNUMBER(E32)=TRUE,E32,1))*(IF(ISNUMBER(#REF!)=TRUE,#REF!,1))*(IF(ISNUMBER(F32)=TRUE,F32,1))*(IF(ISNUMBER(G32)=TRUE,G32,1))*(IF(ISNUMBER(H32)=TRUE,H32,1)),""))</f>
        <v>2.1</v>
      </c>
    </row>
    <row r="33" spans="2:9" x14ac:dyDescent="0.25">
      <c r="B33" s="2"/>
      <c r="C33" s="2" t="s">
        <v>80</v>
      </c>
      <c r="D33" s="1">
        <v>1</v>
      </c>
      <c r="E33" s="1">
        <v>1</v>
      </c>
      <c r="F33" s="3"/>
      <c r="G33" s="2">
        <v>2.4499999999999997</v>
      </c>
      <c r="H33" s="2"/>
      <c r="I33" s="4">
        <f>IF(D33="","",IF((IF(ISNUMBER(D33)=TRUE,D33,1))*(IF(ISNUMBER(E33)=TRUE,E33,1))*(IF(ISNUMBER(#REF!)=TRUE,#REF!,1))*(IF(ISNUMBER(F33)=TRUE,F33,1))*(IF(ISNUMBER(G33)=TRUE,G33,1))*(IF(ISNUMBER(H33)=TRUE,H33,1))&gt;=0,(IF(ISNUMBER(D33)=TRUE,D33,1))*(IF(ISNUMBER(E33)=TRUE,E33,1))*(IF(ISNUMBER(#REF!)=TRUE,#REF!,1))*(IF(ISNUMBER(F33)=TRUE,F33,1))*(IF(ISNUMBER(G33)=TRUE,G33,1))*(IF(ISNUMBER(H33)=TRUE,H33,1)),""))</f>
        <v>2.4499999999999997</v>
      </c>
    </row>
    <row r="34" spans="2:9" x14ac:dyDescent="0.25">
      <c r="B34" s="2"/>
      <c r="C34" s="2" t="s">
        <v>81</v>
      </c>
      <c r="D34" s="1">
        <v>1</v>
      </c>
      <c r="E34" s="1">
        <v>4</v>
      </c>
      <c r="F34" s="3"/>
      <c r="G34" s="2">
        <v>2.4499999999999997</v>
      </c>
      <c r="H34" s="2"/>
      <c r="I34" s="4">
        <f>IF(D34="","",IF((IF(ISNUMBER(D34)=TRUE,D34,1))*(IF(ISNUMBER(E34)=TRUE,E34,1))*(IF(ISNUMBER(#REF!)=TRUE,#REF!,1))*(IF(ISNUMBER(F34)=TRUE,F34,1))*(IF(ISNUMBER(G34)=TRUE,G34,1))*(IF(ISNUMBER(H34)=TRUE,H34,1))&gt;=0,(IF(ISNUMBER(D34)=TRUE,D34,1))*(IF(ISNUMBER(E34)=TRUE,E34,1))*(IF(ISNUMBER(#REF!)=TRUE,#REF!,1))*(IF(ISNUMBER(F34)=TRUE,F34,1))*(IF(ISNUMBER(G34)=TRUE,G34,1))*(IF(ISNUMBER(H34)=TRUE,H34,1)),""))</f>
        <v>9.7999999999999989</v>
      </c>
    </row>
    <row r="35" spans="2:9" x14ac:dyDescent="0.25">
      <c r="B35" s="2"/>
      <c r="C35" s="2" t="s">
        <v>82</v>
      </c>
      <c r="D35" s="1">
        <v>1</v>
      </c>
      <c r="E35" s="1">
        <v>1</v>
      </c>
      <c r="F35" s="3"/>
      <c r="G35" s="2">
        <v>2.1</v>
      </c>
      <c r="H35" s="2"/>
      <c r="I35" s="4">
        <f>IF(D35="","",IF((IF(ISNUMBER(D35)=TRUE,D35,1))*(IF(ISNUMBER(E35)=TRUE,E35,1))*(IF(ISNUMBER(#REF!)=TRUE,#REF!,1))*(IF(ISNUMBER(F35)=TRUE,F35,1))*(IF(ISNUMBER(G35)=TRUE,G35,1))*(IF(ISNUMBER(H35)=TRUE,H35,1))&gt;=0,(IF(ISNUMBER(D35)=TRUE,D35,1))*(IF(ISNUMBER(E35)=TRUE,E35,1))*(IF(ISNUMBER(#REF!)=TRUE,#REF!,1))*(IF(ISNUMBER(F35)=TRUE,F35,1))*(IF(ISNUMBER(G35)=TRUE,G35,1))*(IF(ISNUMBER(H35)=TRUE,H35,1)),""))</f>
        <v>2.1</v>
      </c>
    </row>
    <row r="36" spans="2:9" x14ac:dyDescent="0.25">
      <c r="B36" s="2"/>
      <c r="C36" s="2" t="s">
        <v>83</v>
      </c>
      <c r="D36" s="1">
        <v>1</v>
      </c>
      <c r="E36" s="1">
        <v>1</v>
      </c>
      <c r="F36" s="3"/>
      <c r="G36" s="2">
        <v>1.2</v>
      </c>
      <c r="H36" s="2"/>
      <c r="I36" s="4">
        <f>IF(D36="","",IF((IF(ISNUMBER(D36)=TRUE,D36,1))*(IF(ISNUMBER(E36)=TRUE,E36,1))*(IF(ISNUMBER(#REF!)=TRUE,#REF!,1))*(IF(ISNUMBER(F36)=TRUE,F36,1))*(IF(ISNUMBER(G36)=TRUE,G36,1))*(IF(ISNUMBER(H36)=TRUE,H36,1))&gt;=0,(IF(ISNUMBER(D36)=TRUE,D36,1))*(IF(ISNUMBER(E36)=TRUE,E36,1))*(IF(ISNUMBER(#REF!)=TRUE,#REF!,1))*(IF(ISNUMBER(F36)=TRUE,F36,1))*(IF(ISNUMBER(G36)=TRUE,G36,1))*(IF(ISNUMBER(H36)=TRUE,H36,1)),""))</f>
        <v>1.2</v>
      </c>
    </row>
    <row r="37" spans="2:9" x14ac:dyDescent="0.25">
      <c r="B37" s="2"/>
      <c r="C37" s="2" t="s">
        <v>84</v>
      </c>
      <c r="D37" s="1">
        <v>1</v>
      </c>
      <c r="E37" s="1">
        <v>1</v>
      </c>
      <c r="F37" s="3"/>
      <c r="G37" s="2">
        <v>0.89999999999999991</v>
      </c>
      <c r="H37" s="2"/>
      <c r="I37" s="4">
        <f>IF(D37="","",IF((IF(ISNUMBER(D37)=TRUE,D37,1))*(IF(ISNUMBER(E37)=TRUE,E37,1))*(IF(ISNUMBER(#REF!)=TRUE,#REF!,1))*(IF(ISNUMBER(F37)=TRUE,F37,1))*(IF(ISNUMBER(G37)=TRUE,G37,1))*(IF(ISNUMBER(H37)=TRUE,H37,1))&gt;=0,(IF(ISNUMBER(D37)=TRUE,D37,1))*(IF(ISNUMBER(E37)=TRUE,E37,1))*(IF(ISNUMBER(#REF!)=TRUE,#REF!,1))*(IF(ISNUMBER(F37)=TRUE,F37,1))*(IF(ISNUMBER(G37)=TRUE,G37,1))*(IF(ISNUMBER(H37)=TRUE,H37,1)),""))</f>
        <v>0.89999999999999991</v>
      </c>
    </row>
    <row r="38" spans="2:9" x14ac:dyDescent="0.25">
      <c r="B38" s="2"/>
      <c r="C38" s="2" t="s">
        <v>85</v>
      </c>
      <c r="D38" s="1">
        <v>1</v>
      </c>
      <c r="E38" s="1">
        <v>1</v>
      </c>
      <c r="F38" s="3"/>
      <c r="G38" s="2">
        <v>0.89999999999999991</v>
      </c>
      <c r="H38" s="2"/>
      <c r="I38" s="4">
        <f>IF(D38="","",IF((IF(ISNUMBER(D38)=TRUE,D38,1))*(IF(ISNUMBER(E38)=TRUE,E38,1))*(IF(ISNUMBER(#REF!)=TRUE,#REF!,1))*(IF(ISNUMBER(F38)=TRUE,F38,1))*(IF(ISNUMBER(G38)=TRUE,G38,1))*(IF(ISNUMBER(H38)=TRUE,H38,1))&gt;=0,(IF(ISNUMBER(D38)=TRUE,D38,1))*(IF(ISNUMBER(E38)=TRUE,E38,1))*(IF(ISNUMBER(#REF!)=TRUE,#REF!,1))*(IF(ISNUMBER(F38)=TRUE,F38,1))*(IF(ISNUMBER(G38)=TRUE,G38,1))*(IF(ISNUMBER(H38)=TRUE,H38,1)),""))</f>
        <v>0.89999999999999991</v>
      </c>
    </row>
    <row r="39" spans="2:9" x14ac:dyDescent="0.25">
      <c r="B39" s="2"/>
      <c r="C39" s="2" t="s">
        <v>86</v>
      </c>
      <c r="D39" s="1">
        <v>1</v>
      </c>
      <c r="E39" s="1">
        <v>2</v>
      </c>
      <c r="F39" s="3"/>
      <c r="G39" s="2">
        <v>1.2</v>
      </c>
      <c r="H39" s="2"/>
      <c r="I39" s="4">
        <f>IF(D39="","",IF((IF(ISNUMBER(D39)=TRUE,D39,1))*(IF(ISNUMBER(E39)=TRUE,E39,1))*(IF(ISNUMBER(#REF!)=TRUE,#REF!,1))*(IF(ISNUMBER(F39)=TRUE,F39,1))*(IF(ISNUMBER(G39)=TRUE,G39,1))*(IF(ISNUMBER(H39)=TRUE,H39,1))&gt;=0,(IF(ISNUMBER(D39)=TRUE,D39,1))*(IF(ISNUMBER(E39)=TRUE,E39,1))*(IF(ISNUMBER(#REF!)=TRUE,#REF!,1))*(IF(ISNUMBER(F39)=TRUE,F39,1))*(IF(ISNUMBER(G39)=TRUE,G39,1))*(IF(ISNUMBER(H39)=TRUE,H39,1)),""))</f>
        <v>2.4</v>
      </c>
    </row>
    <row r="40" spans="2:9" x14ac:dyDescent="0.25">
      <c r="B40" s="2"/>
      <c r="C40" s="2" t="s">
        <v>87</v>
      </c>
      <c r="D40" s="1">
        <v>1</v>
      </c>
      <c r="E40" s="1">
        <v>2</v>
      </c>
      <c r="F40" s="3"/>
      <c r="G40" s="2">
        <v>1.2</v>
      </c>
      <c r="H40" s="2"/>
      <c r="I40" s="4">
        <f>IF(D40="","",IF((IF(ISNUMBER(D40)=TRUE,D40,1))*(IF(ISNUMBER(E40)=TRUE,E40,1))*(IF(ISNUMBER(#REF!)=TRUE,#REF!,1))*(IF(ISNUMBER(F40)=TRUE,F40,1))*(IF(ISNUMBER(G40)=TRUE,G40,1))*(IF(ISNUMBER(H40)=TRUE,H40,1))&gt;=0,(IF(ISNUMBER(D40)=TRUE,D40,1))*(IF(ISNUMBER(E40)=TRUE,E40,1))*(IF(ISNUMBER(#REF!)=TRUE,#REF!,1))*(IF(ISNUMBER(F40)=TRUE,F40,1))*(IF(ISNUMBER(G40)=TRUE,G40,1))*(IF(ISNUMBER(H40)=TRUE,H40,1)),""))</f>
        <v>2.4</v>
      </c>
    </row>
    <row r="41" spans="2:9" x14ac:dyDescent="0.25">
      <c r="B41" s="2"/>
      <c r="C41" s="2" t="s">
        <v>88</v>
      </c>
      <c r="D41" s="1">
        <v>1</v>
      </c>
      <c r="E41" s="1">
        <v>2</v>
      </c>
      <c r="F41" s="3"/>
      <c r="G41" s="2">
        <v>1.2</v>
      </c>
      <c r="H41" s="2"/>
      <c r="I41" s="4">
        <f>IF(D41="","",IF((IF(ISNUMBER(D41)=TRUE,D41,1))*(IF(ISNUMBER(E41)=TRUE,E41,1))*(IF(ISNUMBER(#REF!)=TRUE,#REF!,1))*(IF(ISNUMBER(F41)=TRUE,F41,1))*(IF(ISNUMBER(G41)=TRUE,G41,1))*(IF(ISNUMBER(H41)=TRUE,H41,1))&gt;=0,(IF(ISNUMBER(D41)=TRUE,D41,1))*(IF(ISNUMBER(E41)=TRUE,E41,1))*(IF(ISNUMBER(#REF!)=TRUE,#REF!,1))*(IF(ISNUMBER(F41)=TRUE,F41,1))*(IF(ISNUMBER(G41)=TRUE,G41,1))*(IF(ISNUMBER(H41)=TRUE,H41,1)),""))</f>
        <v>2.4</v>
      </c>
    </row>
    <row r="42" spans="2:9" x14ac:dyDescent="0.25">
      <c r="B42" s="2"/>
      <c r="C42" s="2" t="s">
        <v>89</v>
      </c>
      <c r="D42" s="1">
        <v>1</v>
      </c>
      <c r="E42" s="1">
        <v>2</v>
      </c>
      <c r="F42" s="3"/>
      <c r="G42" s="2">
        <v>1.4</v>
      </c>
      <c r="H42" s="2"/>
      <c r="I42" s="4">
        <f>IF(D42="","",IF((IF(ISNUMBER(D42)=TRUE,D42,1))*(IF(ISNUMBER(E42)=TRUE,E42,1))*(IF(ISNUMBER(#REF!)=TRUE,#REF!,1))*(IF(ISNUMBER(F42)=TRUE,F42,1))*(IF(ISNUMBER(G42)=TRUE,G42,1))*(IF(ISNUMBER(H42)=TRUE,H42,1))&gt;=0,(IF(ISNUMBER(D42)=TRUE,D42,1))*(IF(ISNUMBER(E42)=TRUE,E42,1))*(IF(ISNUMBER(#REF!)=TRUE,#REF!,1))*(IF(ISNUMBER(F42)=TRUE,F42,1))*(IF(ISNUMBER(G42)=TRUE,G42,1))*(IF(ISNUMBER(H42)=TRUE,H42,1)),""))</f>
        <v>2.8</v>
      </c>
    </row>
    <row r="43" spans="2:9" x14ac:dyDescent="0.25">
      <c r="B43" s="2"/>
      <c r="C43" s="2" t="s">
        <v>90</v>
      </c>
      <c r="D43" s="1">
        <v>1</v>
      </c>
      <c r="E43" s="1">
        <v>2</v>
      </c>
      <c r="F43" s="3"/>
      <c r="G43" s="2">
        <v>2.4499999999999997</v>
      </c>
      <c r="H43" s="2"/>
      <c r="I43" s="4">
        <f>IF(D43="","",IF((IF(ISNUMBER(D43)=TRUE,D43,1))*(IF(ISNUMBER(E43)=TRUE,E43,1))*(IF(ISNUMBER(#REF!)=TRUE,#REF!,1))*(IF(ISNUMBER(F43)=TRUE,F43,1))*(IF(ISNUMBER(G43)=TRUE,G43,1))*(IF(ISNUMBER(H43)=TRUE,H43,1))&gt;=0,(IF(ISNUMBER(D43)=TRUE,D43,1))*(IF(ISNUMBER(E43)=TRUE,E43,1))*(IF(ISNUMBER(#REF!)=TRUE,#REF!,1))*(IF(ISNUMBER(F43)=TRUE,F43,1))*(IF(ISNUMBER(G43)=TRUE,G43,1))*(IF(ISNUMBER(H43)=TRUE,H43,1)),""))</f>
        <v>4.8999999999999995</v>
      </c>
    </row>
    <row r="44" spans="2:9" x14ac:dyDescent="0.25">
      <c r="B44" s="2"/>
      <c r="C44" s="2" t="s">
        <v>91</v>
      </c>
      <c r="D44" s="1">
        <v>1</v>
      </c>
      <c r="E44" s="1">
        <v>2</v>
      </c>
      <c r="F44" s="3"/>
      <c r="G44" s="2">
        <v>2.4499999999999997</v>
      </c>
      <c r="H44" s="2"/>
      <c r="I44" s="4">
        <f>IF(D44="","",IF((IF(ISNUMBER(D44)=TRUE,D44,1))*(IF(ISNUMBER(E44)=TRUE,E44,1))*(IF(ISNUMBER(#REF!)=TRUE,#REF!,1))*(IF(ISNUMBER(F44)=TRUE,F44,1))*(IF(ISNUMBER(G44)=TRUE,G44,1))*(IF(ISNUMBER(H44)=TRUE,H44,1))&gt;=0,(IF(ISNUMBER(D44)=TRUE,D44,1))*(IF(ISNUMBER(E44)=TRUE,E44,1))*(IF(ISNUMBER(#REF!)=TRUE,#REF!,1))*(IF(ISNUMBER(F44)=TRUE,F44,1))*(IF(ISNUMBER(G44)=TRUE,G44,1))*(IF(ISNUMBER(H44)=TRUE,H44,1)),""))</f>
        <v>4.8999999999999995</v>
      </c>
    </row>
    <row r="45" spans="2:9" x14ac:dyDescent="0.25">
      <c r="B45" s="2"/>
      <c r="C45" s="2" t="s">
        <v>92</v>
      </c>
      <c r="D45" s="1">
        <v>1</v>
      </c>
      <c r="E45" s="1">
        <v>2</v>
      </c>
      <c r="F45" s="3"/>
      <c r="G45" s="2">
        <v>4.95</v>
      </c>
      <c r="H45" s="2"/>
      <c r="I45" s="4">
        <f>IF(D45="","",IF((IF(ISNUMBER(D45)=TRUE,D45,1))*(IF(ISNUMBER(E45)=TRUE,E45,1))*(IF(ISNUMBER(#REF!)=TRUE,#REF!,1))*(IF(ISNUMBER(F45)=TRUE,F45,1))*(IF(ISNUMBER(G45)=TRUE,G45,1))*(IF(ISNUMBER(H45)=TRUE,H45,1))&gt;=0,(IF(ISNUMBER(D45)=TRUE,D45,1))*(IF(ISNUMBER(E45)=TRUE,E45,1))*(IF(ISNUMBER(#REF!)=TRUE,#REF!,1))*(IF(ISNUMBER(F45)=TRUE,F45,1))*(IF(ISNUMBER(G45)=TRUE,G45,1))*(IF(ISNUMBER(H45)=TRUE,H45,1)),""))</f>
        <v>9.9</v>
      </c>
    </row>
    <row r="46" spans="2:9" x14ac:dyDescent="0.25">
      <c r="B46" s="2"/>
      <c r="C46" s="2" t="s">
        <v>93</v>
      </c>
      <c r="D46" s="1">
        <v>1</v>
      </c>
      <c r="E46" s="1">
        <v>1</v>
      </c>
      <c r="F46" s="3"/>
      <c r="G46" s="2">
        <v>4.95</v>
      </c>
      <c r="H46" s="2"/>
      <c r="I46" s="4">
        <f>IF(D46="","",IF((IF(ISNUMBER(D46)=TRUE,D46,1))*(IF(ISNUMBER(E46)=TRUE,E46,1))*(IF(ISNUMBER(#REF!)=TRUE,#REF!,1))*(IF(ISNUMBER(F46)=TRUE,F46,1))*(IF(ISNUMBER(G46)=TRUE,G46,1))*(IF(ISNUMBER(H46)=TRUE,H46,1))&gt;=0,(IF(ISNUMBER(D46)=TRUE,D46,1))*(IF(ISNUMBER(E46)=TRUE,E46,1))*(IF(ISNUMBER(#REF!)=TRUE,#REF!,1))*(IF(ISNUMBER(F46)=TRUE,F46,1))*(IF(ISNUMBER(G46)=TRUE,G46,1))*(IF(ISNUMBER(H46)=TRUE,H46,1)),""))</f>
        <v>4.95</v>
      </c>
    </row>
    <row r="47" spans="2:9" x14ac:dyDescent="0.25">
      <c r="B47" s="2"/>
      <c r="C47" s="2" t="s">
        <v>94</v>
      </c>
      <c r="D47" s="1">
        <v>1</v>
      </c>
      <c r="E47" s="1">
        <v>1</v>
      </c>
      <c r="F47" s="3"/>
      <c r="G47" s="2">
        <v>2.25</v>
      </c>
      <c r="H47" s="2"/>
      <c r="I47" s="4">
        <f>IF(D47="","",IF((IF(ISNUMBER(D47)=TRUE,D47,1))*(IF(ISNUMBER(E47)=TRUE,E47,1))*(IF(ISNUMBER(#REF!)=TRUE,#REF!,1))*(IF(ISNUMBER(F47)=TRUE,F47,1))*(IF(ISNUMBER(G47)=TRUE,G47,1))*(IF(ISNUMBER(H47)=TRUE,H47,1))&gt;=0,(IF(ISNUMBER(D47)=TRUE,D47,1))*(IF(ISNUMBER(E47)=TRUE,E47,1))*(IF(ISNUMBER(#REF!)=TRUE,#REF!,1))*(IF(ISNUMBER(F47)=TRUE,F47,1))*(IF(ISNUMBER(G47)=TRUE,G47,1))*(IF(ISNUMBER(H47)=TRUE,H47,1)),""))</f>
        <v>2.25</v>
      </c>
    </row>
    <row r="48" spans="2:9" x14ac:dyDescent="0.25">
      <c r="B48" s="2"/>
      <c r="C48" s="2" t="s">
        <v>95</v>
      </c>
      <c r="D48" s="1">
        <v>1</v>
      </c>
      <c r="E48" s="1">
        <v>1</v>
      </c>
      <c r="F48" s="3"/>
      <c r="G48" s="2">
        <v>0.9</v>
      </c>
      <c r="H48" s="2"/>
      <c r="I48" s="4">
        <f>IF(D48="","",IF((IF(ISNUMBER(D48)=TRUE,D48,1))*(IF(ISNUMBER(E48)=TRUE,E48,1))*(IF(ISNUMBER(#REF!)=TRUE,#REF!,1))*(IF(ISNUMBER(F48)=TRUE,F48,1))*(IF(ISNUMBER(G48)=TRUE,G48,1))*(IF(ISNUMBER(H48)=TRUE,H48,1))&gt;=0,(IF(ISNUMBER(D48)=TRUE,D48,1))*(IF(ISNUMBER(E48)=TRUE,E48,1))*(IF(ISNUMBER(#REF!)=TRUE,#REF!,1))*(IF(ISNUMBER(F48)=TRUE,F48,1))*(IF(ISNUMBER(G48)=TRUE,G48,1))*(IF(ISNUMBER(H48)=TRUE,H48,1)),""))</f>
        <v>0.9</v>
      </c>
    </row>
    <row r="49" spans="2:9" x14ac:dyDescent="0.25">
      <c r="B49" s="2"/>
      <c r="C49" s="2" t="s">
        <v>96</v>
      </c>
      <c r="D49" s="1">
        <v>1</v>
      </c>
      <c r="E49" s="1">
        <v>4</v>
      </c>
      <c r="F49" s="3"/>
      <c r="G49" s="2">
        <v>7</v>
      </c>
      <c r="H49" s="2"/>
      <c r="I49" s="4">
        <f>IF(D49="","",IF((IF(ISNUMBER(D49)=TRUE,D49,1))*(IF(ISNUMBER(E49)=TRUE,E49,1))*(IF(ISNUMBER(#REF!)=TRUE,#REF!,1))*(IF(ISNUMBER(F49)=TRUE,F49,1))*(IF(ISNUMBER(G49)=TRUE,G49,1))*(IF(ISNUMBER(H49)=TRUE,H49,1))&gt;=0,(IF(ISNUMBER(D49)=TRUE,D49,1))*(IF(ISNUMBER(E49)=TRUE,E49,1))*(IF(ISNUMBER(#REF!)=TRUE,#REF!,1))*(IF(ISNUMBER(F49)=TRUE,F49,1))*(IF(ISNUMBER(G49)=TRUE,G49,1))*(IF(ISNUMBER(H49)=TRUE,H49,1)),""))</f>
        <v>28</v>
      </c>
    </row>
    <row r="50" spans="2:9" ht="15.75" customHeight="1" x14ac:dyDescent="0.25">
      <c r="B50" s="2"/>
      <c r="C50" s="2" t="s">
        <v>97</v>
      </c>
      <c r="D50" s="1">
        <v>1</v>
      </c>
      <c r="E50" s="1">
        <v>1</v>
      </c>
      <c r="F50" s="3"/>
      <c r="G50" s="2">
        <v>1</v>
      </c>
      <c r="H50" s="2"/>
      <c r="I50" s="4">
        <f>IF(D50="","",IF((IF(ISNUMBER(D50)=TRUE,D50,1))*(IF(ISNUMBER(E50)=TRUE,E50,1))*(IF(ISNUMBER(#REF!)=TRUE,#REF!,1))*(IF(ISNUMBER(F50)=TRUE,F50,1))*(IF(ISNUMBER(G50)=TRUE,G50,1))*(IF(ISNUMBER(H50)=TRUE,H50,1))&gt;=0,(IF(ISNUMBER(D50)=TRUE,D50,1))*(IF(ISNUMBER(E50)=TRUE,E50,1))*(IF(ISNUMBER(#REF!)=TRUE,#REF!,1))*(IF(ISNUMBER(F50)=TRUE,F50,1))*(IF(ISNUMBER(G50)=TRUE,G50,1))*(IF(ISNUMBER(H50)=TRUE,H50,1)),""))</f>
        <v>1</v>
      </c>
    </row>
    <row r="51" spans="2:9" x14ac:dyDescent="0.25">
      <c r="B51" s="2"/>
      <c r="C51" s="2" t="s">
        <v>98</v>
      </c>
      <c r="D51" s="1">
        <v>1</v>
      </c>
      <c r="E51" s="1">
        <v>1</v>
      </c>
      <c r="F51" s="3"/>
      <c r="G51" s="2">
        <v>3</v>
      </c>
      <c r="H51" s="2"/>
      <c r="I51" s="4">
        <f>IF(D51="","",IF((IF(ISNUMBER(D51)=TRUE,D51,1))*(IF(ISNUMBER(E51)=TRUE,E51,1))*(IF(ISNUMBER(#REF!)=TRUE,#REF!,1))*(IF(ISNUMBER(F51)=TRUE,F51,1))*(IF(ISNUMBER(G51)=TRUE,G51,1))*(IF(ISNUMBER(H51)=TRUE,H51,1))&gt;=0,(IF(ISNUMBER(D51)=TRUE,D51,1))*(IF(ISNUMBER(E51)=TRUE,E51,1))*(IF(ISNUMBER(#REF!)=TRUE,#REF!,1))*(IF(ISNUMBER(F51)=TRUE,F51,1))*(IF(ISNUMBER(G51)=TRUE,G51,1))*(IF(ISNUMBER(H51)=TRUE,H51,1)),""))</f>
        <v>3</v>
      </c>
    </row>
    <row r="52" spans="2:9" x14ac:dyDescent="0.25">
      <c r="B52" s="2"/>
      <c r="C52" s="2" t="s">
        <v>99</v>
      </c>
      <c r="D52" s="1">
        <v>1</v>
      </c>
      <c r="E52" s="1">
        <v>3</v>
      </c>
      <c r="F52" s="3"/>
      <c r="G52" s="2">
        <v>7.7000000000000011</v>
      </c>
      <c r="H52" s="2"/>
      <c r="I52" s="4">
        <f>IF(D52="","",IF((IF(ISNUMBER(D52)=TRUE,D52,1))*(IF(ISNUMBER(E52)=TRUE,E52,1))*(IF(ISNUMBER(#REF!)=TRUE,#REF!,1))*(IF(ISNUMBER(F52)=TRUE,F52,1))*(IF(ISNUMBER(G52)=TRUE,G52,1))*(IF(ISNUMBER(H52)=TRUE,H52,1))&gt;=0,(IF(ISNUMBER(D52)=TRUE,D52,1))*(IF(ISNUMBER(E52)=TRUE,E52,1))*(IF(ISNUMBER(#REF!)=TRUE,#REF!,1))*(IF(ISNUMBER(F52)=TRUE,F52,1))*(IF(ISNUMBER(G52)=TRUE,G52,1))*(IF(ISNUMBER(H52)=TRUE,H52,1)),""))</f>
        <v>23.1</v>
      </c>
    </row>
    <row r="53" spans="2:9" x14ac:dyDescent="0.25">
      <c r="B53" s="2"/>
      <c r="C53" s="2" t="s">
        <v>100</v>
      </c>
      <c r="D53" s="1">
        <v>1</v>
      </c>
      <c r="E53" s="1">
        <v>2</v>
      </c>
      <c r="F53" s="3"/>
      <c r="G53" s="2">
        <v>9.7999999999999989</v>
      </c>
      <c r="H53" s="2"/>
      <c r="I53" s="4">
        <f>IF(D53="","",IF((IF(ISNUMBER(D53)=TRUE,D53,1))*(IF(ISNUMBER(E53)=TRUE,E53,1))*(IF(ISNUMBER(#REF!)=TRUE,#REF!,1))*(IF(ISNUMBER(F53)=TRUE,F53,1))*(IF(ISNUMBER(G53)=TRUE,G53,1))*(IF(ISNUMBER(H53)=TRUE,H53,1))&gt;=0,(IF(ISNUMBER(D53)=TRUE,D53,1))*(IF(ISNUMBER(E53)=TRUE,E53,1))*(IF(ISNUMBER(#REF!)=TRUE,#REF!,1))*(IF(ISNUMBER(F53)=TRUE,F53,1))*(IF(ISNUMBER(G53)=TRUE,G53,1))*(IF(ISNUMBER(H53)=TRUE,H53,1)),""))</f>
        <v>19.599999999999998</v>
      </c>
    </row>
    <row r="54" spans="2:9" x14ac:dyDescent="0.25">
      <c r="B54" s="2"/>
      <c r="C54" s="2" t="s">
        <v>101</v>
      </c>
      <c r="D54" s="1">
        <v>1</v>
      </c>
      <c r="E54" s="1">
        <v>2</v>
      </c>
      <c r="F54" s="3"/>
      <c r="G54" s="2">
        <v>13.5</v>
      </c>
      <c r="H54" s="2"/>
      <c r="I54" s="4">
        <f>IF(D54="","",IF((IF(ISNUMBER(D54)=TRUE,D54,1))*(IF(ISNUMBER(E54)=TRUE,E54,1))*(IF(ISNUMBER(#REF!)=TRUE,#REF!,1))*(IF(ISNUMBER(F54)=TRUE,F54,1))*(IF(ISNUMBER(G54)=TRUE,G54,1))*(IF(ISNUMBER(H54)=TRUE,H54,1))&gt;=0,(IF(ISNUMBER(D54)=TRUE,D54,1))*(IF(ISNUMBER(E54)=TRUE,E54,1))*(IF(ISNUMBER(#REF!)=TRUE,#REF!,1))*(IF(ISNUMBER(F54)=TRUE,F54,1))*(IF(ISNUMBER(G54)=TRUE,G54,1))*(IF(ISNUMBER(H54)=TRUE,H54,1)),""))</f>
        <v>27</v>
      </c>
    </row>
    <row r="55" spans="2:9" x14ac:dyDescent="0.25">
      <c r="B55" s="2"/>
      <c r="C55" s="2" t="s">
        <v>102</v>
      </c>
      <c r="D55" s="1">
        <v>1</v>
      </c>
      <c r="E55" s="1">
        <v>1</v>
      </c>
      <c r="F55" s="3"/>
      <c r="G55" s="2">
        <v>13.5</v>
      </c>
      <c r="H55" s="2"/>
      <c r="I55" s="4">
        <f>IF(D55="","",IF((IF(ISNUMBER(D55)=TRUE,D55,1))*(IF(ISNUMBER(E55)=TRUE,E55,1))*(IF(ISNUMBER(#REF!)=TRUE,#REF!,1))*(IF(ISNUMBER(F55)=TRUE,F55,1))*(IF(ISNUMBER(G55)=TRUE,G55,1))*(IF(ISNUMBER(H55)=TRUE,H55,1))&gt;=0,(IF(ISNUMBER(D55)=TRUE,D55,1))*(IF(ISNUMBER(E55)=TRUE,E55,1))*(IF(ISNUMBER(#REF!)=TRUE,#REF!,1))*(IF(ISNUMBER(F55)=TRUE,F55,1))*(IF(ISNUMBER(G55)=TRUE,G55,1))*(IF(ISNUMBER(H55)=TRUE,H55,1)),""))</f>
        <v>13.5</v>
      </c>
    </row>
    <row r="56" spans="2:9" x14ac:dyDescent="0.25">
      <c r="H56" s="9" t="s">
        <v>5</v>
      </c>
      <c r="I56" s="14">
        <f>SUM(I6:I55)</f>
        <v>411.10999999999984</v>
      </c>
    </row>
    <row r="58" spans="2:9" ht="30" customHeight="1" x14ac:dyDescent="0.25">
      <c r="B58" s="8" t="s">
        <v>6</v>
      </c>
      <c r="C58" s="8" t="s">
        <v>0</v>
      </c>
      <c r="D58" s="8" t="s">
        <v>1</v>
      </c>
      <c r="E58" s="8" t="s">
        <v>11</v>
      </c>
      <c r="F58" s="8" t="s">
        <v>2</v>
      </c>
      <c r="G58" s="8" t="s">
        <v>3</v>
      </c>
      <c r="H58" s="8" t="s">
        <v>4</v>
      </c>
      <c r="I58" s="8" t="s">
        <v>5</v>
      </c>
    </row>
    <row r="59" spans="2:9" ht="30" customHeight="1" x14ac:dyDescent="0.25">
      <c r="B59" s="5" t="s">
        <v>103</v>
      </c>
      <c r="C59" s="15" t="s">
        <v>104</v>
      </c>
      <c r="D59" s="16"/>
      <c r="E59" s="16"/>
      <c r="F59" s="16"/>
      <c r="G59" s="17"/>
      <c r="H59" s="6" t="s">
        <v>9</v>
      </c>
      <c r="I59" s="7" t="s">
        <v>41</v>
      </c>
    </row>
    <row r="60" spans="2:9" x14ac:dyDescent="0.25">
      <c r="B60" s="2"/>
      <c r="C60" s="2" t="s">
        <v>77</v>
      </c>
      <c r="D60" s="1">
        <v>2</v>
      </c>
      <c r="E60" s="1">
        <v>1</v>
      </c>
      <c r="F60" s="3"/>
      <c r="G60" s="2">
        <v>6</v>
      </c>
      <c r="H60" s="3">
        <f>PI()*0.16</f>
        <v>0.50265482457436694</v>
      </c>
      <c r="I60" s="4">
        <f>IF(D60="","",IF((IF(ISNUMBER(D60)=TRUE,D60,1))*(IF(ISNUMBER(E60)=TRUE,E60,1))*(IF(ISNUMBER(#REF!)=TRUE,#REF!,1))*(IF(ISNUMBER(F60)=TRUE,F60,1))*(IF(ISNUMBER(G60)=TRUE,G60,1))*(IF(ISNUMBER(H60)=TRUE,H60,1))&gt;=0,(IF(ISNUMBER(D60)=TRUE,D60,1))*(IF(ISNUMBER(E60)=TRUE,E60,1))*(IF(ISNUMBER(#REF!)=TRUE,#REF!,1))*(IF(ISNUMBER(F60)=TRUE,F60,1))*(IF(ISNUMBER(G60)=TRUE,G60,1))*(IF(ISNUMBER(H60)=TRUE,H60,1)),""))</f>
        <v>6.0318578948924033</v>
      </c>
    </row>
    <row r="61" spans="2:9" x14ac:dyDescent="0.25">
      <c r="B61" s="2"/>
      <c r="C61" s="2" t="s">
        <v>15</v>
      </c>
      <c r="D61" s="1">
        <v>2</v>
      </c>
      <c r="E61" s="1">
        <v>1</v>
      </c>
      <c r="F61" s="3"/>
      <c r="G61" s="2">
        <v>6.75</v>
      </c>
      <c r="H61" s="3">
        <f t="shared" ref="H61:H84" si="1">PI()*0.16</f>
        <v>0.50265482457436694</v>
      </c>
      <c r="I61" s="4">
        <f>IF(D61="","",IF((IF(ISNUMBER(D61)=TRUE,D61,1))*(IF(ISNUMBER(E61)=TRUE,E61,1))*(IF(ISNUMBER(#REF!)=TRUE,#REF!,1))*(IF(ISNUMBER(F61)=TRUE,F61,1))*(IF(ISNUMBER(G61)=TRUE,G61,1))*(IF(ISNUMBER(H61)=TRUE,H61,1))&gt;=0,(IF(ISNUMBER(D61)=TRUE,D61,1))*(IF(ISNUMBER(E61)=TRUE,E61,1))*(IF(ISNUMBER(#REF!)=TRUE,#REF!,1))*(IF(ISNUMBER(F61)=TRUE,F61,1))*(IF(ISNUMBER(G61)=TRUE,G61,1))*(IF(ISNUMBER(H61)=TRUE,H61,1)),""))</f>
        <v>6.7858401317539538</v>
      </c>
    </row>
    <row r="62" spans="2:9" x14ac:dyDescent="0.25">
      <c r="B62" s="2"/>
      <c r="C62" s="2" t="s">
        <v>16</v>
      </c>
      <c r="D62" s="1">
        <v>2</v>
      </c>
      <c r="E62" s="1">
        <v>1</v>
      </c>
      <c r="F62" s="3"/>
      <c r="G62" s="2">
        <v>6</v>
      </c>
      <c r="H62" s="3">
        <f t="shared" si="1"/>
        <v>0.50265482457436694</v>
      </c>
      <c r="I62" s="4">
        <f>IF(D62="","",IF((IF(ISNUMBER(D62)=TRUE,D62,1))*(IF(ISNUMBER(E62)=TRUE,E62,1))*(IF(ISNUMBER(#REF!)=TRUE,#REF!,1))*(IF(ISNUMBER(F62)=TRUE,F62,1))*(IF(ISNUMBER(G62)=TRUE,G62,1))*(IF(ISNUMBER(H62)=TRUE,H62,1))&gt;=0,(IF(ISNUMBER(D62)=TRUE,D62,1))*(IF(ISNUMBER(E62)=TRUE,E62,1))*(IF(ISNUMBER(#REF!)=TRUE,#REF!,1))*(IF(ISNUMBER(F62)=TRUE,F62,1))*(IF(ISNUMBER(G62)=TRUE,G62,1))*(IF(ISNUMBER(H62)=TRUE,H62,1)),""))</f>
        <v>6.0318578948924033</v>
      </c>
    </row>
    <row r="63" spans="2:9" x14ac:dyDescent="0.25">
      <c r="B63" s="2"/>
      <c r="C63" s="2" t="s">
        <v>17</v>
      </c>
      <c r="D63" s="1">
        <v>2</v>
      </c>
      <c r="E63" s="1">
        <v>4</v>
      </c>
      <c r="F63" s="3"/>
      <c r="G63" s="2">
        <v>6</v>
      </c>
      <c r="H63" s="3">
        <f t="shared" si="1"/>
        <v>0.50265482457436694</v>
      </c>
      <c r="I63" s="4">
        <f>IF(D63="","",IF((IF(ISNUMBER(D63)=TRUE,D63,1))*(IF(ISNUMBER(E63)=TRUE,E63,1))*(IF(ISNUMBER(#REF!)=TRUE,#REF!,1))*(IF(ISNUMBER(F63)=TRUE,F63,1))*(IF(ISNUMBER(G63)=TRUE,G63,1))*(IF(ISNUMBER(H63)=TRUE,H63,1))&gt;=0,(IF(ISNUMBER(D63)=TRUE,D63,1))*(IF(ISNUMBER(E63)=TRUE,E63,1))*(IF(ISNUMBER(#REF!)=TRUE,#REF!,1))*(IF(ISNUMBER(F63)=TRUE,F63,1))*(IF(ISNUMBER(G63)=TRUE,G63,1))*(IF(ISNUMBER(H63)=TRUE,H63,1)),""))</f>
        <v>24.127431579569613</v>
      </c>
    </row>
    <row r="64" spans="2:9" x14ac:dyDescent="0.25">
      <c r="B64" s="2"/>
      <c r="C64" s="2" t="s">
        <v>18</v>
      </c>
      <c r="D64" s="1">
        <v>2</v>
      </c>
      <c r="E64" s="1">
        <v>1</v>
      </c>
      <c r="F64" s="3"/>
      <c r="G64" s="2">
        <v>6</v>
      </c>
      <c r="H64" s="3">
        <f t="shared" si="1"/>
        <v>0.50265482457436694</v>
      </c>
      <c r="I64" s="4">
        <f>IF(D64="","",IF((IF(ISNUMBER(D64)=TRUE,D64,1))*(IF(ISNUMBER(E64)=TRUE,E64,1))*(IF(ISNUMBER(#REF!)=TRUE,#REF!,1))*(IF(ISNUMBER(F64)=TRUE,F64,1))*(IF(ISNUMBER(G64)=TRUE,G64,1))*(IF(ISNUMBER(H64)=TRUE,H64,1))&gt;=0,(IF(ISNUMBER(D64)=TRUE,D64,1))*(IF(ISNUMBER(E64)=TRUE,E64,1))*(IF(ISNUMBER(#REF!)=TRUE,#REF!,1))*(IF(ISNUMBER(F64)=TRUE,F64,1))*(IF(ISNUMBER(G64)=TRUE,G64,1))*(IF(ISNUMBER(H64)=TRUE,H64,1)),""))</f>
        <v>6.0318578948924033</v>
      </c>
    </row>
    <row r="65" spans="2:9" x14ac:dyDescent="0.25">
      <c r="B65" s="2"/>
      <c r="C65" s="2" t="s">
        <v>19</v>
      </c>
      <c r="D65" s="1">
        <v>2</v>
      </c>
      <c r="E65" s="1">
        <v>1</v>
      </c>
      <c r="F65" s="3"/>
      <c r="G65" s="2">
        <v>6</v>
      </c>
      <c r="H65" s="3">
        <f t="shared" si="1"/>
        <v>0.50265482457436694</v>
      </c>
      <c r="I65" s="4">
        <f>IF(D65="","",IF((IF(ISNUMBER(D65)=TRUE,D65,1))*(IF(ISNUMBER(E65)=TRUE,E65,1))*(IF(ISNUMBER(#REF!)=TRUE,#REF!,1))*(IF(ISNUMBER(F65)=TRUE,F65,1))*(IF(ISNUMBER(G65)=TRUE,G65,1))*(IF(ISNUMBER(H65)=TRUE,H65,1))&gt;=0,(IF(ISNUMBER(D65)=TRUE,D65,1))*(IF(ISNUMBER(E65)=TRUE,E65,1))*(IF(ISNUMBER(#REF!)=TRUE,#REF!,1))*(IF(ISNUMBER(F65)=TRUE,F65,1))*(IF(ISNUMBER(G65)=TRUE,G65,1))*(IF(ISNUMBER(H65)=TRUE,H65,1)),""))</f>
        <v>6.0318578948924033</v>
      </c>
    </row>
    <row r="66" spans="2:9" x14ac:dyDescent="0.25">
      <c r="B66" s="2"/>
      <c r="C66" s="2" t="s">
        <v>20</v>
      </c>
      <c r="D66" s="1">
        <v>2</v>
      </c>
      <c r="E66" s="1">
        <v>1</v>
      </c>
      <c r="F66" s="3"/>
      <c r="G66" s="2">
        <v>4.5999999999999996</v>
      </c>
      <c r="H66" s="3">
        <f t="shared" si="1"/>
        <v>0.50265482457436694</v>
      </c>
      <c r="I66" s="4">
        <f>IF(D66="","",IF((IF(ISNUMBER(D66)=TRUE,D66,1))*(IF(ISNUMBER(E66)=TRUE,E66,1))*(IF(ISNUMBER(#REF!)=TRUE,#REF!,1))*(IF(ISNUMBER(F66)=TRUE,F66,1))*(IF(ISNUMBER(G66)=TRUE,G66,1))*(IF(ISNUMBER(H66)=TRUE,H66,1))&gt;=0,(IF(ISNUMBER(D66)=TRUE,D66,1))*(IF(ISNUMBER(E66)=TRUE,E66,1))*(IF(ISNUMBER(#REF!)=TRUE,#REF!,1))*(IF(ISNUMBER(F66)=TRUE,F66,1))*(IF(ISNUMBER(G66)=TRUE,G66,1))*(IF(ISNUMBER(H66)=TRUE,H66,1)),""))</f>
        <v>4.6244243860841756</v>
      </c>
    </row>
    <row r="67" spans="2:9" x14ac:dyDescent="0.25">
      <c r="B67" s="2"/>
      <c r="C67" s="2" t="s">
        <v>21</v>
      </c>
      <c r="D67" s="1">
        <v>2</v>
      </c>
      <c r="E67" s="1">
        <v>1</v>
      </c>
      <c r="F67" s="3"/>
      <c r="G67" s="2">
        <v>5.4</v>
      </c>
      <c r="H67" s="3">
        <f t="shared" si="1"/>
        <v>0.50265482457436694</v>
      </c>
      <c r="I67" s="4">
        <f>IF(D67="","",IF((IF(ISNUMBER(D67)=TRUE,D67,1))*(IF(ISNUMBER(E67)=TRUE,E67,1))*(IF(ISNUMBER(#REF!)=TRUE,#REF!,1))*(IF(ISNUMBER(F67)=TRUE,F67,1))*(IF(ISNUMBER(G67)=TRUE,G67,1))*(IF(ISNUMBER(H67)=TRUE,H67,1))&gt;=0,(IF(ISNUMBER(D67)=TRUE,D67,1))*(IF(ISNUMBER(E67)=TRUE,E67,1))*(IF(ISNUMBER(#REF!)=TRUE,#REF!,1))*(IF(ISNUMBER(F67)=TRUE,F67,1))*(IF(ISNUMBER(G67)=TRUE,G67,1))*(IF(ISNUMBER(H67)=TRUE,H67,1)),""))</f>
        <v>5.4286721054031633</v>
      </c>
    </row>
    <row r="68" spans="2:9" x14ac:dyDescent="0.25">
      <c r="B68" s="2"/>
      <c r="C68" s="2" t="s">
        <v>22</v>
      </c>
      <c r="D68" s="1">
        <v>2</v>
      </c>
      <c r="E68" s="1">
        <v>2</v>
      </c>
      <c r="F68" s="3"/>
      <c r="G68" s="2">
        <v>6</v>
      </c>
      <c r="H68" s="3">
        <f t="shared" si="1"/>
        <v>0.50265482457436694</v>
      </c>
      <c r="I68" s="4">
        <f>IF(D68="","",IF((IF(ISNUMBER(D68)=TRUE,D68,1))*(IF(ISNUMBER(E68)=TRUE,E68,1))*(IF(ISNUMBER(#REF!)=TRUE,#REF!,1))*(IF(ISNUMBER(F68)=TRUE,F68,1))*(IF(ISNUMBER(G68)=TRUE,G68,1))*(IF(ISNUMBER(H68)=TRUE,H68,1))&gt;=0,(IF(ISNUMBER(D68)=TRUE,D68,1))*(IF(ISNUMBER(E68)=TRUE,E68,1))*(IF(ISNUMBER(#REF!)=TRUE,#REF!,1))*(IF(ISNUMBER(F68)=TRUE,F68,1))*(IF(ISNUMBER(G68)=TRUE,G68,1))*(IF(ISNUMBER(H68)=TRUE,H68,1)),""))</f>
        <v>12.063715789784807</v>
      </c>
    </row>
    <row r="69" spans="2:9" x14ac:dyDescent="0.25">
      <c r="B69" s="2"/>
      <c r="C69" s="2" t="s">
        <v>23</v>
      </c>
      <c r="D69" s="1">
        <v>2</v>
      </c>
      <c r="E69" s="1">
        <v>2</v>
      </c>
      <c r="F69" s="3"/>
      <c r="G69" s="2">
        <v>6</v>
      </c>
      <c r="H69" s="3">
        <f t="shared" si="1"/>
        <v>0.50265482457436694</v>
      </c>
      <c r="I69" s="4">
        <f>IF(D69="","",IF((IF(ISNUMBER(D69)=TRUE,D69,1))*(IF(ISNUMBER(E69)=TRUE,E69,1))*(IF(ISNUMBER(#REF!)=TRUE,#REF!,1))*(IF(ISNUMBER(F69)=TRUE,F69,1))*(IF(ISNUMBER(G69)=TRUE,G69,1))*(IF(ISNUMBER(H69)=TRUE,H69,1))&gt;=0,(IF(ISNUMBER(D69)=TRUE,D69,1))*(IF(ISNUMBER(E69)=TRUE,E69,1))*(IF(ISNUMBER(#REF!)=TRUE,#REF!,1))*(IF(ISNUMBER(F69)=TRUE,F69,1))*(IF(ISNUMBER(G69)=TRUE,G69,1))*(IF(ISNUMBER(H69)=TRUE,H69,1)),""))</f>
        <v>12.063715789784807</v>
      </c>
    </row>
    <row r="70" spans="2:9" x14ac:dyDescent="0.25">
      <c r="B70" s="2"/>
      <c r="C70" s="2" t="s">
        <v>24</v>
      </c>
      <c r="D70" s="1">
        <v>2</v>
      </c>
      <c r="E70" s="1">
        <v>2</v>
      </c>
      <c r="F70" s="3"/>
      <c r="G70" s="2">
        <v>6</v>
      </c>
      <c r="H70" s="3">
        <f t="shared" si="1"/>
        <v>0.50265482457436694</v>
      </c>
      <c r="I70" s="4">
        <f>IF(D70="","",IF((IF(ISNUMBER(D70)=TRUE,D70,1))*(IF(ISNUMBER(E70)=TRUE,E70,1))*(IF(ISNUMBER(#REF!)=TRUE,#REF!,1))*(IF(ISNUMBER(F70)=TRUE,F70,1))*(IF(ISNUMBER(G70)=TRUE,G70,1))*(IF(ISNUMBER(H70)=TRUE,H70,1))&gt;=0,(IF(ISNUMBER(D70)=TRUE,D70,1))*(IF(ISNUMBER(E70)=TRUE,E70,1))*(IF(ISNUMBER(#REF!)=TRUE,#REF!,1))*(IF(ISNUMBER(F70)=TRUE,F70,1))*(IF(ISNUMBER(G70)=TRUE,G70,1))*(IF(ISNUMBER(H70)=TRUE,H70,1)),""))</f>
        <v>12.063715789784807</v>
      </c>
    </row>
    <row r="71" spans="2:9" x14ac:dyDescent="0.25">
      <c r="B71" s="2"/>
      <c r="C71" s="2" t="s">
        <v>25</v>
      </c>
      <c r="D71" s="1">
        <v>2</v>
      </c>
      <c r="E71" s="1">
        <v>2</v>
      </c>
      <c r="F71" s="3"/>
      <c r="G71" s="2">
        <v>6</v>
      </c>
      <c r="H71" s="3">
        <f t="shared" si="1"/>
        <v>0.50265482457436694</v>
      </c>
      <c r="I71" s="4">
        <f>IF(D71="","",IF((IF(ISNUMBER(D71)=TRUE,D71,1))*(IF(ISNUMBER(E71)=TRUE,E71,1))*(IF(ISNUMBER(#REF!)=TRUE,#REF!,1))*(IF(ISNUMBER(F71)=TRUE,F71,1))*(IF(ISNUMBER(G71)=TRUE,G71,1))*(IF(ISNUMBER(H71)=TRUE,H71,1))&gt;=0,(IF(ISNUMBER(D71)=TRUE,D71,1))*(IF(ISNUMBER(E71)=TRUE,E71,1))*(IF(ISNUMBER(#REF!)=TRUE,#REF!,1))*(IF(ISNUMBER(F71)=TRUE,F71,1))*(IF(ISNUMBER(G71)=TRUE,G71,1))*(IF(ISNUMBER(H71)=TRUE,H71,1)),""))</f>
        <v>12.063715789784807</v>
      </c>
    </row>
    <row r="72" spans="2:9" x14ac:dyDescent="0.25">
      <c r="B72" s="2"/>
      <c r="C72" s="2" t="s">
        <v>26</v>
      </c>
      <c r="D72" s="1">
        <v>2</v>
      </c>
      <c r="E72" s="1">
        <v>2</v>
      </c>
      <c r="F72" s="3"/>
      <c r="G72" s="2">
        <v>6</v>
      </c>
      <c r="H72" s="3">
        <f t="shared" si="1"/>
        <v>0.50265482457436694</v>
      </c>
      <c r="I72" s="4">
        <f>IF(D72="","",IF((IF(ISNUMBER(D72)=TRUE,D72,1))*(IF(ISNUMBER(E72)=TRUE,E72,1))*(IF(ISNUMBER(#REF!)=TRUE,#REF!,1))*(IF(ISNUMBER(F72)=TRUE,F72,1))*(IF(ISNUMBER(G72)=TRUE,G72,1))*(IF(ISNUMBER(H72)=TRUE,H72,1))&gt;=0,(IF(ISNUMBER(D72)=TRUE,D72,1))*(IF(ISNUMBER(E72)=TRUE,E72,1))*(IF(ISNUMBER(#REF!)=TRUE,#REF!,1))*(IF(ISNUMBER(F72)=TRUE,F72,1))*(IF(ISNUMBER(G72)=TRUE,G72,1))*(IF(ISNUMBER(H72)=TRUE,H72,1)),""))</f>
        <v>12.063715789784807</v>
      </c>
    </row>
    <row r="73" spans="2:9" x14ac:dyDescent="0.25">
      <c r="B73" s="2"/>
      <c r="C73" s="2" t="s">
        <v>27</v>
      </c>
      <c r="D73" s="1">
        <v>2</v>
      </c>
      <c r="E73" s="1">
        <v>2</v>
      </c>
      <c r="F73" s="3"/>
      <c r="G73" s="2">
        <v>6</v>
      </c>
      <c r="H73" s="3">
        <f t="shared" si="1"/>
        <v>0.50265482457436694</v>
      </c>
      <c r="I73" s="4">
        <f>IF(D73="","",IF((IF(ISNUMBER(D73)=TRUE,D73,1))*(IF(ISNUMBER(E73)=TRUE,E73,1))*(IF(ISNUMBER(#REF!)=TRUE,#REF!,1))*(IF(ISNUMBER(F73)=TRUE,F73,1))*(IF(ISNUMBER(G73)=TRUE,G73,1))*(IF(ISNUMBER(H73)=TRUE,H73,1))&gt;=0,(IF(ISNUMBER(D73)=TRUE,D73,1))*(IF(ISNUMBER(E73)=TRUE,E73,1))*(IF(ISNUMBER(#REF!)=TRUE,#REF!,1))*(IF(ISNUMBER(F73)=TRUE,F73,1))*(IF(ISNUMBER(G73)=TRUE,G73,1))*(IF(ISNUMBER(H73)=TRUE,H73,1)),""))</f>
        <v>12.063715789784807</v>
      </c>
    </row>
    <row r="74" spans="2:9" x14ac:dyDescent="0.25">
      <c r="B74" s="2"/>
      <c r="C74" s="2" t="s">
        <v>28</v>
      </c>
      <c r="D74" s="1">
        <v>2</v>
      </c>
      <c r="E74" s="1">
        <v>2</v>
      </c>
      <c r="F74" s="3"/>
      <c r="G74" s="2">
        <v>6</v>
      </c>
      <c r="H74" s="3">
        <f t="shared" si="1"/>
        <v>0.50265482457436694</v>
      </c>
      <c r="I74" s="4">
        <f>IF(D74="","",IF((IF(ISNUMBER(D74)=TRUE,D74,1))*(IF(ISNUMBER(E74)=TRUE,E74,1))*(IF(ISNUMBER(#REF!)=TRUE,#REF!,1))*(IF(ISNUMBER(F74)=TRUE,F74,1))*(IF(ISNUMBER(G74)=TRUE,G74,1))*(IF(ISNUMBER(H74)=TRUE,H74,1))&gt;=0,(IF(ISNUMBER(D74)=TRUE,D74,1))*(IF(ISNUMBER(E74)=TRUE,E74,1))*(IF(ISNUMBER(#REF!)=TRUE,#REF!,1))*(IF(ISNUMBER(F74)=TRUE,F74,1))*(IF(ISNUMBER(G74)=TRUE,G74,1))*(IF(ISNUMBER(H74)=TRUE,H74,1)),""))</f>
        <v>12.063715789784807</v>
      </c>
    </row>
    <row r="75" spans="2:9" x14ac:dyDescent="0.25">
      <c r="B75" s="2"/>
      <c r="C75" s="2" t="s">
        <v>29</v>
      </c>
      <c r="D75" s="1">
        <v>2</v>
      </c>
      <c r="E75" s="1">
        <v>1</v>
      </c>
      <c r="F75" s="3"/>
      <c r="G75" s="2">
        <v>6</v>
      </c>
      <c r="H75" s="3">
        <f t="shared" si="1"/>
        <v>0.50265482457436694</v>
      </c>
      <c r="I75" s="4">
        <f>IF(D75="","",IF((IF(ISNUMBER(D75)=TRUE,D75,1))*(IF(ISNUMBER(E75)=TRUE,E75,1))*(IF(ISNUMBER(#REF!)=TRUE,#REF!,1))*(IF(ISNUMBER(F75)=TRUE,F75,1))*(IF(ISNUMBER(G75)=TRUE,G75,1))*(IF(ISNUMBER(H75)=TRUE,H75,1))&gt;=0,(IF(ISNUMBER(D75)=TRUE,D75,1))*(IF(ISNUMBER(E75)=TRUE,E75,1))*(IF(ISNUMBER(#REF!)=TRUE,#REF!,1))*(IF(ISNUMBER(F75)=TRUE,F75,1))*(IF(ISNUMBER(G75)=TRUE,G75,1))*(IF(ISNUMBER(H75)=TRUE,H75,1)),""))</f>
        <v>6.0318578948924033</v>
      </c>
    </row>
    <row r="76" spans="2:9" x14ac:dyDescent="0.25">
      <c r="B76" s="2"/>
      <c r="C76" s="2" t="s">
        <v>30</v>
      </c>
      <c r="D76" s="1">
        <v>2</v>
      </c>
      <c r="E76" s="1">
        <v>1</v>
      </c>
      <c r="F76" s="3"/>
      <c r="G76" s="2">
        <v>3.5</v>
      </c>
      <c r="H76" s="3">
        <f t="shared" si="1"/>
        <v>0.50265482457436694</v>
      </c>
      <c r="I76" s="4">
        <f>IF(D76="","",IF((IF(ISNUMBER(D76)=TRUE,D76,1))*(IF(ISNUMBER(E76)=TRUE,E76,1))*(IF(ISNUMBER(#REF!)=TRUE,#REF!,1))*(IF(ISNUMBER(F76)=TRUE,F76,1))*(IF(ISNUMBER(G76)=TRUE,G76,1))*(IF(ISNUMBER(H76)=TRUE,H76,1))&gt;=0,(IF(ISNUMBER(D76)=TRUE,D76,1))*(IF(ISNUMBER(E76)=TRUE,E76,1))*(IF(ISNUMBER(#REF!)=TRUE,#REF!,1))*(IF(ISNUMBER(F76)=TRUE,F76,1))*(IF(ISNUMBER(G76)=TRUE,G76,1))*(IF(ISNUMBER(H76)=TRUE,H76,1)),""))</f>
        <v>3.5185837720205688</v>
      </c>
    </row>
    <row r="77" spans="2:9" x14ac:dyDescent="0.25">
      <c r="B77" s="2"/>
      <c r="C77" s="2" t="s">
        <v>31</v>
      </c>
      <c r="D77" s="1">
        <v>2</v>
      </c>
      <c r="E77" s="1">
        <v>1</v>
      </c>
      <c r="F77" s="3"/>
      <c r="G77" s="2">
        <v>2.65</v>
      </c>
      <c r="H77" s="3">
        <f t="shared" si="1"/>
        <v>0.50265482457436694</v>
      </c>
      <c r="I77" s="4">
        <f>IF(D77="","",IF((IF(ISNUMBER(D77)=TRUE,D77,1))*(IF(ISNUMBER(E77)=TRUE,E77,1))*(IF(ISNUMBER(#REF!)=TRUE,#REF!,1))*(IF(ISNUMBER(F77)=TRUE,F77,1))*(IF(ISNUMBER(G77)=TRUE,G77,1))*(IF(ISNUMBER(H77)=TRUE,H77,1))&gt;=0,(IF(ISNUMBER(D77)=TRUE,D77,1))*(IF(ISNUMBER(E77)=TRUE,E77,1))*(IF(ISNUMBER(#REF!)=TRUE,#REF!,1))*(IF(ISNUMBER(F77)=TRUE,F77,1))*(IF(ISNUMBER(G77)=TRUE,G77,1))*(IF(ISNUMBER(H77)=TRUE,H77,1)),""))</f>
        <v>2.6640705702441445</v>
      </c>
    </row>
    <row r="78" spans="2:9" x14ac:dyDescent="0.25">
      <c r="B78" s="2"/>
      <c r="C78" s="2" t="s">
        <v>32</v>
      </c>
      <c r="D78" s="1">
        <v>2</v>
      </c>
      <c r="E78" s="1">
        <v>4</v>
      </c>
      <c r="F78" s="3"/>
      <c r="G78" s="2">
        <v>6</v>
      </c>
      <c r="H78" s="3">
        <f t="shared" si="1"/>
        <v>0.50265482457436694</v>
      </c>
      <c r="I78" s="4">
        <f>IF(D78="","",IF((IF(ISNUMBER(D78)=TRUE,D78,1))*(IF(ISNUMBER(E78)=TRUE,E78,1))*(IF(ISNUMBER(#REF!)=TRUE,#REF!,1))*(IF(ISNUMBER(F78)=TRUE,F78,1))*(IF(ISNUMBER(G78)=TRUE,G78,1))*(IF(ISNUMBER(H78)=TRUE,H78,1))&gt;=0,(IF(ISNUMBER(D78)=TRUE,D78,1))*(IF(ISNUMBER(E78)=TRUE,E78,1))*(IF(ISNUMBER(#REF!)=TRUE,#REF!,1))*(IF(ISNUMBER(F78)=TRUE,F78,1))*(IF(ISNUMBER(G78)=TRUE,G78,1))*(IF(ISNUMBER(H78)=TRUE,H78,1)),""))</f>
        <v>24.127431579569613</v>
      </c>
    </row>
    <row r="79" spans="2:9" ht="15.75" customHeight="1" x14ac:dyDescent="0.25">
      <c r="B79" s="2"/>
      <c r="C79" s="2" t="s">
        <v>33</v>
      </c>
      <c r="D79" s="1">
        <v>2</v>
      </c>
      <c r="E79" s="1">
        <v>1</v>
      </c>
      <c r="F79" s="3"/>
      <c r="G79" s="2">
        <v>2.1</v>
      </c>
      <c r="H79" s="3">
        <f t="shared" si="1"/>
        <v>0.50265482457436694</v>
      </c>
      <c r="I79" s="4">
        <f>IF(D79="","",IF((IF(ISNUMBER(D79)=TRUE,D79,1))*(IF(ISNUMBER(E79)=TRUE,E79,1))*(IF(ISNUMBER(#REF!)=TRUE,#REF!,1))*(IF(ISNUMBER(F79)=TRUE,F79,1))*(IF(ISNUMBER(G79)=TRUE,G79,1))*(IF(ISNUMBER(H79)=TRUE,H79,1))&gt;=0,(IF(ISNUMBER(D79)=TRUE,D79,1))*(IF(ISNUMBER(E79)=TRUE,E79,1))*(IF(ISNUMBER(#REF!)=TRUE,#REF!,1))*(IF(ISNUMBER(F79)=TRUE,F79,1))*(IF(ISNUMBER(G79)=TRUE,G79,1))*(IF(ISNUMBER(H79)=TRUE,H79,1)),""))</f>
        <v>2.1111502632123411</v>
      </c>
    </row>
    <row r="80" spans="2:9" x14ac:dyDescent="0.25">
      <c r="B80" s="2"/>
      <c r="C80" s="2" t="s">
        <v>34</v>
      </c>
      <c r="D80" s="1">
        <v>2</v>
      </c>
      <c r="E80" s="1">
        <v>1</v>
      </c>
      <c r="F80" s="3"/>
      <c r="G80" s="2">
        <v>4.16</v>
      </c>
      <c r="H80" s="3">
        <f t="shared" si="1"/>
        <v>0.50265482457436694</v>
      </c>
      <c r="I80" s="4">
        <f>IF(D80="","",IF((IF(ISNUMBER(D80)=TRUE,D80,1))*(IF(ISNUMBER(E80)=TRUE,E80,1))*(IF(ISNUMBER(#REF!)=TRUE,#REF!,1))*(IF(ISNUMBER(F80)=TRUE,F80,1))*(IF(ISNUMBER(G80)=TRUE,G80,1))*(IF(ISNUMBER(H80)=TRUE,H80,1))&gt;=0,(IF(ISNUMBER(D80)=TRUE,D80,1))*(IF(ISNUMBER(E80)=TRUE,E80,1))*(IF(ISNUMBER(#REF!)=TRUE,#REF!,1))*(IF(ISNUMBER(F80)=TRUE,F80,1))*(IF(ISNUMBER(G80)=TRUE,G80,1))*(IF(ISNUMBER(H80)=TRUE,H80,1)),""))</f>
        <v>4.1820881404587329</v>
      </c>
    </row>
    <row r="81" spans="2:9" x14ac:dyDescent="0.25">
      <c r="B81" s="2"/>
      <c r="C81" s="2" t="s">
        <v>35</v>
      </c>
      <c r="D81" s="1">
        <v>2</v>
      </c>
      <c r="E81" s="1">
        <v>3</v>
      </c>
      <c r="F81" s="3"/>
      <c r="G81" s="2">
        <v>6</v>
      </c>
      <c r="H81" s="3">
        <f t="shared" si="1"/>
        <v>0.50265482457436694</v>
      </c>
      <c r="I81" s="4">
        <f>IF(D81="","",IF((IF(ISNUMBER(D81)=TRUE,D81,1))*(IF(ISNUMBER(E81)=TRUE,E81,1))*(IF(ISNUMBER(#REF!)=TRUE,#REF!,1))*(IF(ISNUMBER(F81)=TRUE,F81,1))*(IF(ISNUMBER(G81)=TRUE,G81,1))*(IF(ISNUMBER(H81)=TRUE,H81,1))&gt;=0,(IF(ISNUMBER(D81)=TRUE,D81,1))*(IF(ISNUMBER(E81)=TRUE,E81,1))*(IF(ISNUMBER(#REF!)=TRUE,#REF!,1))*(IF(ISNUMBER(F81)=TRUE,F81,1))*(IF(ISNUMBER(G81)=TRUE,G81,1))*(IF(ISNUMBER(H81)=TRUE,H81,1)),""))</f>
        <v>18.095573684677209</v>
      </c>
    </row>
    <row r="82" spans="2:9" x14ac:dyDescent="0.25">
      <c r="B82" s="2"/>
      <c r="C82" s="2" t="s">
        <v>36</v>
      </c>
      <c r="D82" s="1">
        <v>2</v>
      </c>
      <c r="E82" s="1">
        <v>2</v>
      </c>
      <c r="F82" s="3"/>
      <c r="G82" s="2">
        <v>6</v>
      </c>
      <c r="H82" s="3">
        <f t="shared" si="1"/>
        <v>0.50265482457436694</v>
      </c>
      <c r="I82" s="4">
        <f>IF(D82="","",IF((IF(ISNUMBER(D82)=TRUE,D82,1))*(IF(ISNUMBER(E82)=TRUE,E82,1))*(IF(ISNUMBER(#REF!)=TRUE,#REF!,1))*(IF(ISNUMBER(F82)=TRUE,F82,1))*(IF(ISNUMBER(G82)=TRUE,G82,1))*(IF(ISNUMBER(H82)=TRUE,H82,1))&gt;=0,(IF(ISNUMBER(D82)=TRUE,D82,1))*(IF(ISNUMBER(E82)=TRUE,E82,1))*(IF(ISNUMBER(#REF!)=TRUE,#REF!,1))*(IF(ISNUMBER(F82)=TRUE,F82,1))*(IF(ISNUMBER(G82)=TRUE,G82,1))*(IF(ISNUMBER(H82)=TRUE,H82,1)),""))</f>
        <v>12.063715789784807</v>
      </c>
    </row>
    <row r="83" spans="2:9" x14ac:dyDescent="0.25">
      <c r="B83" s="2"/>
      <c r="C83" s="2" t="s">
        <v>37</v>
      </c>
      <c r="D83" s="1">
        <v>2</v>
      </c>
      <c r="E83" s="1">
        <v>2</v>
      </c>
      <c r="F83" s="3"/>
      <c r="G83" s="2">
        <v>6</v>
      </c>
      <c r="H83" s="3">
        <f t="shared" si="1"/>
        <v>0.50265482457436694</v>
      </c>
      <c r="I83" s="4">
        <f>IF(D83="","",IF((IF(ISNUMBER(D83)=TRUE,D83,1))*(IF(ISNUMBER(E83)=TRUE,E83,1))*(IF(ISNUMBER(#REF!)=TRUE,#REF!,1))*(IF(ISNUMBER(F83)=TRUE,F83,1))*(IF(ISNUMBER(G83)=TRUE,G83,1))*(IF(ISNUMBER(H83)=TRUE,H83,1))&gt;=0,(IF(ISNUMBER(D83)=TRUE,D83,1))*(IF(ISNUMBER(E83)=TRUE,E83,1))*(IF(ISNUMBER(#REF!)=TRUE,#REF!,1))*(IF(ISNUMBER(F83)=TRUE,F83,1))*(IF(ISNUMBER(G83)=TRUE,G83,1))*(IF(ISNUMBER(H83)=TRUE,H83,1)),""))</f>
        <v>12.063715789784807</v>
      </c>
    </row>
    <row r="84" spans="2:9" x14ac:dyDescent="0.25">
      <c r="B84" s="2"/>
      <c r="C84" s="2" t="s">
        <v>38</v>
      </c>
      <c r="D84" s="1">
        <v>2</v>
      </c>
      <c r="E84" s="1">
        <v>1</v>
      </c>
      <c r="F84" s="3"/>
      <c r="G84" s="2">
        <v>3.4</v>
      </c>
      <c r="H84" s="3">
        <f t="shared" si="1"/>
        <v>0.50265482457436694</v>
      </c>
      <c r="I84" s="4">
        <f>IF(D84="","",IF((IF(ISNUMBER(D84)=TRUE,D84,1))*(IF(ISNUMBER(E84)=TRUE,E84,1))*(IF(ISNUMBER(#REF!)=TRUE,#REF!,1))*(IF(ISNUMBER(F84)=TRUE,F84,1))*(IF(ISNUMBER(G84)=TRUE,G84,1))*(IF(ISNUMBER(H84)=TRUE,H84,1))&gt;=0,(IF(ISNUMBER(D84)=TRUE,D84,1))*(IF(ISNUMBER(E84)=TRUE,E84,1))*(IF(ISNUMBER(#REF!)=TRUE,#REF!,1))*(IF(ISNUMBER(F84)=TRUE,F84,1))*(IF(ISNUMBER(G84)=TRUE,G84,1))*(IF(ISNUMBER(H84)=TRUE,H84,1)),""))</f>
        <v>3.418052807105695</v>
      </c>
    </row>
    <row r="85" spans="2:9" x14ac:dyDescent="0.25">
      <c r="H85" s="9" t="s">
        <v>5</v>
      </c>
      <c r="I85" s="12">
        <f>SUM(I60:I84)</f>
        <v>237.8160506026245</v>
      </c>
    </row>
  </sheetData>
  <mergeCells count="2">
    <mergeCell ref="C5:G5"/>
    <mergeCell ref="C59:G5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3A9D0-D765-417D-8A02-E9AAE308288A}">
  <dimension ref="B4:I31"/>
  <sheetViews>
    <sheetView workbookViewId="0">
      <selection activeCell="L14" sqref="L14"/>
    </sheetView>
  </sheetViews>
  <sheetFormatPr defaultRowHeight="13.8" x14ac:dyDescent="0.25"/>
  <cols>
    <col min="2" max="2" width="11.59765625" customWidth="1"/>
    <col min="3" max="3" width="30.59765625" customWidth="1"/>
    <col min="6" max="6" width="10.69921875" bestFit="1" customWidth="1"/>
    <col min="7" max="10" width="11.69921875" bestFit="1" customWidth="1"/>
    <col min="11" max="11" width="10.09765625" bestFit="1" customWidth="1"/>
  </cols>
  <sheetData>
    <row r="4" spans="2:9" ht="30" customHeight="1" x14ac:dyDescent="0.25">
      <c r="B4" s="8" t="s">
        <v>6</v>
      </c>
      <c r="C4" s="8" t="s">
        <v>0</v>
      </c>
      <c r="D4" s="8" t="s">
        <v>1</v>
      </c>
      <c r="E4" s="8" t="s">
        <v>11</v>
      </c>
      <c r="F4" s="8" t="s">
        <v>2</v>
      </c>
      <c r="G4" s="8" t="s">
        <v>3</v>
      </c>
      <c r="H4" s="8" t="s">
        <v>4</v>
      </c>
      <c r="I4" s="8" t="s">
        <v>5</v>
      </c>
    </row>
    <row r="5" spans="2:9" ht="60" customHeight="1" x14ac:dyDescent="0.25">
      <c r="B5" s="5" t="s">
        <v>109</v>
      </c>
      <c r="C5" s="15" t="s">
        <v>110</v>
      </c>
      <c r="D5" s="16"/>
      <c r="E5" s="16"/>
      <c r="F5" s="16"/>
      <c r="G5" s="17"/>
      <c r="H5" s="7" t="s">
        <v>9</v>
      </c>
      <c r="I5" s="7" t="s">
        <v>53</v>
      </c>
    </row>
    <row r="6" spans="2:9" x14ac:dyDescent="0.25">
      <c r="B6" s="2"/>
      <c r="C6" s="2" t="s">
        <v>77</v>
      </c>
      <c r="D6" s="1">
        <v>1</v>
      </c>
      <c r="E6" s="1">
        <v>1</v>
      </c>
      <c r="F6" s="3"/>
      <c r="G6" s="2">
        <v>6</v>
      </c>
      <c r="H6" s="2"/>
      <c r="I6" s="4">
        <f>IF(D6="","",IF((IF(ISNUMBER(D6)=TRUE,D6,1))*(IF(ISNUMBER(E6)=TRUE,E6,1))*(IF(ISNUMBER(#REF!)=TRUE,#REF!,1))*(IF(ISNUMBER(F6)=TRUE,F6,1))*(IF(ISNUMBER(G6)=TRUE,G6,1))*(IF(ISNUMBER(H6)=TRUE,H6,1))&gt;=0,(IF(ISNUMBER(D6)=TRUE,D6,1))*(IF(ISNUMBER(E6)=TRUE,E6,1))*(IF(ISNUMBER(#REF!)=TRUE,#REF!,1))*(IF(ISNUMBER(F6)=TRUE,F6,1))*(IF(ISNUMBER(G6)=TRUE,G6,1))*(IF(ISNUMBER(H6)=TRUE,H6,1)),""))</f>
        <v>6</v>
      </c>
    </row>
    <row r="7" spans="2:9" x14ac:dyDescent="0.25">
      <c r="B7" s="2"/>
      <c r="C7" s="2" t="s">
        <v>15</v>
      </c>
      <c r="D7" s="1">
        <v>1</v>
      </c>
      <c r="E7" s="1">
        <v>1</v>
      </c>
      <c r="F7" s="3"/>
      <c r="G7" s="2">
        <v>6.75</v>
      </c>
      <c r="H7" s="2"/>
      <c r="I7" s="4">
        <f>IF(D7="","",IF((IF(ISNUMBER(D7)=TRUE,D7,1))*(IF(ISNUMBER(E7)=TRUE,E7,1))*(IF(ISNUMBER(#REF!)=TRUE,#REF!,1))*(IF(ISNUMBER(F7)=TRUE,F7,1))*(IF(ISNUMBER(G7)=TRUE,G7,1))*(IF(ISNUMBER(H7)=TRUE,H7,1))&gt;=0,(IF(ISNUMBER(D7)=TRUE,D7,1))*(IF(ISNUMBER(E7)=TRUE,E7,1))*(IF(ISNUMBER(#REF!)=TRUE,#REF!,1))*(IF(ISNUMBER(F7)=TRUE,F7,1))*(IF(ISNUMBER(G7)=TRUE,G7,1))*(IF(ISNUMBER(H7)=TRUE,H7,1)),""))</f>
        <v>6.75</v>
      </c>
    </row>
    <row r="8" spans="2:9" x14ac:dyDescent="0.25">
      <c r="B8" s="2"/>
      <c r="C8" s="2" t="s">
        <v>16</v>
      </c>
      <c r="D8" s="1">
        <v>1</v>
      </c>
      <c r="E8" s="1">
        <v>1</v>
      </c>
      <c r="F8" s="3"/>
      <c r="G8" s="2">
        <v>6</v>
      </c>
      <c r="H8" s="2"/>
      <c r="I8" s="4">
        <f>IF(D8="","",IF((IF(ISNUMBER(D8)=TRUE,D8,1))*(IF(ISNUMBER(E8)=TRUE,E8,1))*(IF(ISNUMBER(#REF!)=TRUE,#REF!,1))*(IF(ISNUMBER(F8)=TRUE,F8,1))*(IF(ISNUMBER(G8)=TRUE,G8,1))*(IF(ISNUMBER(H8)=TRUE,H8,1))&gt;=0,(IF(ISNUMBER(D8)=TRUE,D8,1))*(IF(ISNUMBER(E8)=TRUE,E8,1))*(IF(ISNUMBER(#REF!)=TRUE,#REF!,1))*(IF(ISNUMBER(F8)=TRUE,F8,1))*(IF(ISNUMBER(G8)=TRUE,G8,1))*(IF(ISNUMBER(H8)=TRUE,H8,1)),""))</f>
        <v>6</v>
      </c>
    </row>
    <row r="9" spans="2:9" x14ac:dyDescent="0.25">
      <c r="B9" s="2"/>
      <c r="C9" s="2" t="s">
        <v>17</v>
      </c>
      <c r="D9" s="1">
        <v>1</v>
      </c>
      <c r="E9" s="1">
        <v>4</v>
      </c>
      <c r="F9" s="3"/>
      <c r="G9" s="2">
        <v>6</v>
      </c>
      <c r="H9" s="2"/>
      <c r="I9" s="4">
        <f>IF(D9="","",IF((IF(ISNUMBER(D9)=TRUE,D9,1))*(IF(ISNUMBER(E9)=TRUE,E9,1))*(IF(ISNUMBER(#REF!)=TRUE,#REF!,1))*(IF(ISNUMBER(F9)=TRUE,F9,1))*(IF(ISNUMBER(G9)=TRUE,G9,1))*(IF(ISNUMBER(H9)=TRUE,H9,1))&gt;=0,(IF(ISNUMBER(D9)=TRUE,D9,1))*(IF(ISNUMBER(E9)=TRUE,E9,1))*(IF(ISNUMBER(#REF!)=TRUE,#REF!,1))*(IF(ISNUMBER(F9)=TRUE,F9,1))*(IF(ISNUMBER(G9)=TRUE,G9,1))*(IF(ISNUMBER(H9)=TRUE,H9,1)),""))</f>
        <v>24</v>
      </c>
    </row>
    <row r="10" spans="2:9" x14ac:dyDescent="0.25">
      <c r="B10" s="2"/>
      <c r="C10" s="2" t="s">
        <v>18</v>
      </c>
      <c r="D10" s="1">
        <v>1</v>
      </c>
      <c r="E10" s="1">
        <v>1</v>
      </c>
      <c r="F10" s="3"/>
      <c r="G10" s="2">
        <v>6</v>
      </c>
      <c r="H10" s="2"/>
      <c r="I10" s="4">
        <f>IF(D10="","",IF((IF(ISNUMBER(D10)=TRUE,D10,1))*(IF(ISNUMBER(E10)=TRUE,E10,1))*(IF(ISNUMBER(#REF!)=TRUE,#REF!,1))*(IF(ISNUMBER(F10)=TRUE,F10,1))*(IF(ISNUMBER(G10)=TRUE,G10,1))*(IF(ISNUMBER(H10)=TRUE,H10,1))&gt;=0,(IF(ISNUMBER(D10)=TRUE,D10,1))*(IF(ISNUMBER(E10)=TRUE,E10,1))*(IF(ISNUMBER(#REF!)=TRUE,#REF!,1))*(IF(ISNUMBER(F10)=TRUE,F10,1))*(IF(ISNUMBER(G10)=TRUE,G10,1))*(IF(ISNUMBER(H10)=TRUE,H10,1)),""))</f>
        <v>6</v>
      </c>
    </row>
    <row r="11" spans="2:9" x14ac:dyDescent="0.25">
      <c r="B11" s="2"/>
      <c r="C11" s="2" t="s">
        <v>19</v>
      </c>
      <c r="D11" s="1">
        <v>1</v>
      </c>
      <c r="E11" s="1">
        <v>1</v>
      </c>
      <c r="F11" s="3"/>
      <c r="G11" s="2">
        <v>6</v>
      </c>
      <c r="H11" s="2"/>
      <c r="I11" s="4">
        <f>IF(D11="","",IF((IF(ISNUMBER(D11)=TRUE,D11,1))*(IF(ISNUMBER(E11)=TRUE,E11,1))*(IF(ISNUMBER(#REF!)=TRUE,#REF!,1))*(IF(ISNUMBER(F11)=TRUE,F11,1))*(IF(ISNUMBER(G11)=TRUE,G11,1))*(IF(ISNUMBER(H11)=TRUE,H11,1))&gt;=0,(IF(ISNUMBER(D11)=TRUE,D11,1))*(IF(ISNUMBER(E11)=TRUE,E11,1))*(IF(ISNUMBER(#REF!)=TRUE,#REF!,1))*(IF(ISNUMBER(F11)=TRUE,F11,1))*(IF(ISNUMBER(G11)=TRUE,G11,1))*(IF(ISNUMBER(H11)=TRUE,H11,1)),""))</f>
        <v>6</v>
      </c>
    </row>
    <row r="12" spans="2:9" x14ac:dyDescent="0.25">
      <c r="B12" s="2"/>
      <c r="C12" s="2" t="s">
        <v>20</v>
      </c>
      <c r="D12" s="1">
        <v>1</v>
      </c>
      <c r="E12" s="1">
        <v>1</v>
      </c>
      <c r="F12" s="3"/>
      <c r="G12" s="2">
        <v>4.5999999999999996</v>
      </c>
      <c r="H12" s="2"/>
      <c r="I12" s="4">
        <f>IF(D12="","",IF((IF(ISNUMBER(D12)=TRUE,D12,1))*(IF(ISNUMBER(E12)=TRUE,E12,1))*(IF(ISNUMBER(#REF!)=TRUE,#REF!,1))*(IF(ISNUMBER(F12)=TRUE,F12,1))*(IF(ISNUMBER(G12)=TRUE,G12,1))*(IF(ISNUMBER(H12)=TRUE,H12,1))&gt;=0,(IF(ISNUMBER(D12)=TRUE,D12,1))*(IF(ISNUMBER(E12)=TRUE,E12,1))*(IF(ISNUMBER(#REF!)=TRUE,#REF!,1))*(IF(ISNUMBER(F12)=TRUE,F12,1))*(IF(ISNUMBER(G12)=TRUE,G12,1))*(IF(ISNUMBER(H12)=TRUE,H12,1)),""))</f>
        <v>4.5999999999999996</v>
      </c>
    </row>
    <row r="13" spans="2:9" x14ac:dyDescent="0.25">
      <c r="B13" s="2"/>
      <c r="C13" s="2" t="s">
        <v>21</v>
      </c>
      <c r="D13" s="1">
        <v>1</v>
      </c>
      <c r="E13" s="1">
        <v>1</v>
      </c>
      <c r="F13" s="3"/>
      <c r="G13" s="2">
        <v>5.4</v>
      </c>
      <c r="H13" s="2"/>
      <c r="I13" s="4">
        <f>IF(D13="","",IF((IF(ISNUMBER(D13)=TRUE,D13,1))*(IF(ISNUMBER(E13)=TRUE,E13,1))*(IF(ISNUMBER(#REF!)=TRUE,#REF!,1))*(IF(ISNUMBER(F13)=TRUE,F13,1))*(IF(ISNUMBER(G13)=TRUE,G13,1))*(IF(ISNUMBER(H13)=TRUE,H13,1))&gt;=0,(IF(ISNUMBER(D13)=TRUE,D13,1))*(IF(ISNUMBER(E13)=TRUE,E13,1))*(IF(ISNUMBER(#REF!)=TRUE,#REF!,1))*(IF(ISNUMBER(F13)=TRUE,F13,1))*(IF(ISNUMBER(G13)=TRUE,G13,1))*(IF(ISNUMBER(H13)=TRUE,H13,1)),""))</f>
        <v>5.4</v>
      </c>
    </row>
    <row r="14" spans="2:9" x14ac:dyDescent="0.25">
      <c r="B14" s="2"/>
      <c r="C14" s="2" t="s">
        <v>22</v>
      </c>
      <c r="D14" s="1">
        <v>1</v>
      </c>
      <c r="E14" s="1">
        <v>2</v>
      </c>
      <c r="F14" s="3"/>
      <c r="G14" s="2">
        <v>6</v>
      </c>
      <c r="H14" s="2"/>
      <c r="I14" s="4">
        <f>IF(D14="","",IF((IF(ISNUMBER(D14)=TRUE,D14,1))*(IF(ISNUMBER(E14)=TRUE,E14,1))*(IF(ISNUMBER(#REF!)=TRUE,#REF!,1))*(IF(ISNUMBER(F14)=TRUE,F14,1))*(IF(ISNUMBER(G14)=TRUE,G14,1))*(IF(ISNUMBER(H14)=TRUE,H14,1))&gt;=0,(IF(ISNUMBER(D14)=TRUE,D14,1))*(IF(ISNUMBER(E14)=TRUE,E14,1))*(IF(ISNUMBER(#REF!)=TRUE,#REF!,1))*(IF(ISNUMBER(F14)=TRUE,F14,1))*(IF(ISNUMBER(G14)=TRUE,G14,1))*(IF(ISNUMBER(H14)=TRUE,H14,1)),""))</f>
        <v>12</v>
      </c>
    </row>
    <row r="15" spans="2:9" x14ac:dyDescent="0.25">
      <c r="B15" s="2"/>
      <c r="C15" s="2" t="s">
        <v>23</v>
      </c>
      <c r="D15" s="1">
        <v>1</v>
      </c>
      <c r="E15" s="1">
        <v>2</v>
      </c>
      <c r="F15" s="3"/>
      <c r="G15" s="2">
        <v>6</v>
      </c>
      <c r="H15" s="2"/>
      <c r="I15" s="4">
        <f>IF(D15="","",IF((IF(ISNUMBER(D15)=TRUE,D15,1))*(IF(ISNUMBER(E15)=TRUE,E15,1))*(IF(ISNUMBER(#REF!)=TRUE,#REF!,1))*(IF(ISNUMBER(F15)=TRUE,F15,1))*(IF(ISNUMBER(G15)=TRUE,G15,1))*(IF(ISNUMBER(H15)=TRUE,H15,1))&gt;=0,(IF(ISNUMBER(D15)=TRUE,D15,1))*(IF(ISNUMBER(E15)=TRUE,E15,1))*(IF(ISNUMBER(#REF!)=TRUE,#REF!,1))*(IF(ISNUMBER(F15)=TRUE,F15,1))*(IF(ISNUMBER(G15)=TRUE,G15,1))*(IF(ISNUMBER(H15)=TRUE,H15,1)),""))</f>
        <v>12</v>
      </c>
    </row>
    <row r="16" spans="2:9" x14ac:dyDescent="0.25">
      <c r="B16" s="2"/>
      <c r="C16" s="2" t="s">
        <v>24</v>
      </c>
      <c r="D16" s="1">
        <v>1</v>
      </c>
      <c r="E16" s="1">
        <v>2</v>
      </c>
      <c r="F16" s="3"/>
      <c r="G16" s="2">
        <v>6</v>
      </c>
      <c r="H16" s="2"/>
      <c r="I16" s="4">
        <f>IF(D16="","",IF((IF(ISNUMBER(D16)=TRUE,D16,1))*(IF(ISNUMBER(E16)=TRUE,E16,1))*(IF(ISNUMBER(#REF!)=TRUE,#REF!,1))*(IF(ISNUMBER(F16)=TRUE,F16,1))*(IF(ISNUMBER(G16)=TRUE,G16,1))*(IF(ISNUMBER(H16)=TRUE,H16,1))&gt;=0,(IF(ISNUMBER(D16)=TRUE,D16,1))*(IF(ISNUMBER(E16)=TRUE,E16,1))*(IF(ISNUMBER(#REF!)=TRUE,#REF!,1))*(IF(ISNUMBER(F16)=TRUE,F16,1))*(IF(ISNUMBER(G16)=TRUE,G16,1))*(IF(ISNUMBER(H16)=TRUE,H16,1)),""))</f>
        <v>12</v>
      </c>
    </row>
    <row r="17" spans="2:9" x14ac:dyDescent="0.25">
      <c r="B17" s="2"/>
      <c r="C17" s="2" t="s">
        <v>25</v>
      </c>
      <c r="D17" s="1">
        <v>1</v>
      </c>
      <c r="E17" s="1">
        <v>2</v>
      </c>
      <c r="F17" s="3"/>
      <c r="G17" s="2">
        <v>6</v>
      </c>
      <c r="H17" s="2"/>
      <c r="I17" s="4">
        <f>IF(D17="","",IF((IF(ISNUMBER(D17)=TRUE,D17,1))*(IF(ISNUMBER(E17)=TRUE,E17,1))*(IF(ISNUMBER(#REF!)=TRUE,#REF!,1))*(IF(ISNUMBER(F17)=TRUE,F17,1))*(IF(ISNUMBER(G17)=TRUE,G17,1))*(IF(ISNUMBER(H17)=TRUE,H17,1))&gt;=0,(IF(ISNUMBER(D17)=TRUE,D17,1))*(IF(ISNUMBER(E17)=TRUE,E17,1))*(IF(ISNUMBER(#REF!)=TRUE,#REF!,1))*(IF(ISNUMBER(F17)=TRUE,F17,1))*(IF(ISNUMBER(G17)=TRUE,G17,1))*(IF(ISNUMBER(H17)=TRUE,H17,1)),""))</f>
        <v>12</v>
      </c>
    </row>
    <row r="18" spans="2:9" x14ac:dyDescent="0.25">
      <c r="B18" s="2"/>
      <c r="C18" s="2" t="s">
        <v>26</v>
      </c>
      <c r="D18" s="1">
        <v>1</v>
      </c>
      <c r="E18" s="1">
        <v>2</v>
      </c>
      <c r="F18" s="3"/>
      <c r="G18" s="2">
        <v>6</v>
      </c>
      <c r="H18" s="2"/>
      <c r="I18" s="4">
        <f>IF(D18="","",IF((IF(ISNUMBER(D18)=TRUE,D18,1))*(IF(ISNUMBER(E18)=TRUE,E18,1))*(IF(ISNUMBER(#REF!)=TRUE,#REF!,1))*(IF(ISNUMBER(F18)=TRUE,F18,1))*(IF(ISNUMBER(G18)=TRUE,G18,1))*(IF(ISNUMBER(H18)=TRUE,H18,1))&gt;=0,(IF(ISNUMBER(D18)=TRUE,D18,1))*(IF(ISNUMBER(E18)=TRUE,E18,1))*(IF(ISNUMBER(#REF!)=TRUE,#REF!,1))*(IF(ISNUMBER(F18)=TRUE,F18,1))*(IF(ISNUMBER(G18)=TRUE,G18,1))*(IF(ISNUMBER(H18)=TRUE,H18,1)),""))</f>
        <v>12</v>
      </c>
    </row>
    <row r="19" spans="2:9" x14ac:dyDescent="0.25">
      <c r="B19" s="2"/>
      <c r="C19" s="2" t="s">
        <v>27</v>
      </c>
      <c r="D19" s="1">
        <v>1</v>
      </c>
      <c r="E19" s="1">
        <v>2</v>
      </c>
      <c r="F19" s="3"/>
      <c r="G19" s="2">
        <v>6</v>
      </c>
      <c r="H19" s="2"/>
      <c r="I19" s="4">
        <f>IF(D19="","",IF((IF(ISNUMBER(D19)=TRUE,D19,1))*(IF(ISNUMBER(E19)=TRUE,E19,1))*(IF(ISNUMBER(#REF!)=TRUE,#REF!,1))*(IF(ISNUMBER(F19)=TRUE,F19,1))*(IF(ISNUMBER(G19)=TRUE,G19,1))*(IF(ISNUMBER(H19)=TRUE,H19,1))&gt;=0,(IF(ISNUMBER(D19)=TRUE,D19,1))*(IF(ISNUMBER(E19)=TRUE,E19,1))*(IF(ISNUMBER(#REF!)=TRUE,#REF!,1))*(IF(ISNUMBER(F19)=TRUE,F19,1))*(IF(ISNUMBER(G19)=TRUE,G19,1))*(IF(ISNUMBER(H19)=TRUE,H19,1)),""))</f>
        <v>12</v>
      </c>
    </row>
    <row r="20" spans="2:9" x14ac:dyDescent="0.25">
      <c r="B20" s="2"/>
      <c r="C20" s="2" t="s">
        <v>28</v>
      </c>
      <c r="D20" s="1">
        <v>1</v>
      </c>
      <c r="E20" s="1">
        <v>2</v>
      </c>
      <c r="F20" s="3"/>
      <c r="G20" s="2">
        <v>6</v>
      </c>
      <c r="H20" s="2"/>
      <c r="I20" s="4">
        <f>IF(D20="","",IF((IF(ISNUMBER(D20)=TRUE,D20,1))*(IF(ISNUMBER(E20)=TRUE,E20,1))*(IF(ISNUMBER(#REF!)=TRUE,#REF!,1))*(IF(ISNUMBER(F20)=TRUE,F20,1))*(IF(ISNUMBER(G20)=TRUE,G20,1))*(IF(ISNUMBER(H20)=TRUE,H20,1))&gt;=0,(IF(ISNUMBER(D20)=TRUE,D20,1))*(IF(ISNUMBER(E20)=TRUE,E20,1))*(IF(ISNUMBER(#REF!)=TRUE,#REF!,1))*(IF(ISNUMBER(F20)=TRUE,F20,1))*(IF(ISNUMBER(G20)=TRUE,G20,1))*(IF(ISNUMBER(H20)=TRUE,H20,1)),""))</f>
        <v>12</v>
      </c>
    </row>
    <row r="21" spans="2:9" x14ac:dyDescent="0.25">
      <c r="B21" s="2"/>
      <c r="C21" s="2" t="s">
        <v>29</v>
      </c>
      <c r="D21" s="1">
        <v>1</v>
      </c>
      <c r="E21" s="1">
        <v>1</v>
      </c>
      <c r="F21" s="3"/>
      <c r="G21" s="2">
        <v>6</v>
      </c>
      <c r="H21" s="2"/>
      <c r="I21" s="4">
        <f>IF(D21="","",IF((IF(ISNUMBER(D21)=TRUE,D21,1))*(IF(ISNUMBER(E21)=TRUE,E21,1))*(IF(ISNUMBER(#REF!)=TRUE,#REF!,1))*(IF(ISNUMBER(F21)=TRUE,F21,1))*(IF(ISNUMBER(G21)=TRUE,G21,1))*(IF(ISNUMBER(H21)=TRUE,H21,1))&gt;=0,(IF(ISNUMBER(D21)=TRUE,D21,1))*(IF(ISNUMBER(E21)=TRUE,E21,1))*(IF(ISNUMBER(#REF!)=TRUE,#REF!,1))*(IF(ISNUMBER(F21)=TRUE,F21,1))*(IF(ISNUMBER(G21)=TRUE,G21,1))*(IF(ISNUMBER(H21)=TRUE,H21,1)),""))</f>
        <v>6</v>
      </c>
    </row>
    <row r="22" spans="2:9" x14ac:dyDescent="0.25">
      <c r="B22" s="2"/>
      <c r="C22" s="2" t="s">
        <v>30</v>
      </c>
      <c r="D22" s="1">
        <v>1</v>
      </c>
      <c r="E22" s="1">
        <v>1</v>
      </c>
      <c r="F22" s="3"/>
      <c r="G22" s="2">
        <v>3.5</v>
      </c>
      <c r="H22" s="2"/>
      <c r="I22" s="4">
        <f>IF(D22="","",IF((IF(ISNUMBER(D22)=TRUE,D22,1))*(IF(ISNUMBER(E22)=TRUE,E22,1))*(IF(ISNUMBER(#REF!)=TRUE,#REF!,1))*(IF(ISNUMBER(F22)=TRUE,F22,1))*(IF(ISNUMBER(G22)=TRUE,G22,1))*(IF(ISNUMBER(H22)=TRUE,H22,1))&gt;=0,(IF(ISNUMBER(D22)=TRUE,D22,1))*(IF(ISNUMBER(E22)=TRUE,E22,1))*(IF(ISNUMBER(#REF!)=TRUE,#REF!,1))*(IF(ISNUMBER(F22)=TRUE,F22,1))*(IF(ISNUMBER(G22)=TRUE,G22,1))*(IF(ISNUMBER(H22)=TRUE,H22,1)),""))</f>
        <v>3.5</v>
      </c>
    </row>
    <row r="23" spans="2:9" x14ac:dyDescent="0.25">
      <c r="B23" s="2"/>
      <c r="C23" s="2" t="s">
        <v>31</v>
      </c>
      <c r="D23" s="1">
        <v>1</v>
      </c>
      <c r="E23" s="1">
        <v>1</v>
      </c>
      <c r="F23" s="3"/>
      <c r="G23" s="2">
        <v>2.65</v>
      </c>
      <c r="H23" s="2"/>
      <c r="I23" s="4">
        <f>IF(D23="","",IF((IF(ISNUMBER(D23)=TRUE,D23,1))*(IF(ISNUMBER(E23)=TRUE,E23,1))*(IF(ISNUMBER(#REF!)=TRUE,#REF!,1))*(IF(ISNUMBER(F23)=TRUE,F23,1))*(IF(ISNUMBER(G23)=TRUE,G23,1))*(IF(ISNUMBER(H23)=TRUE,H23,1))&gt;=0,(IF(ISNUMBER(D23)=TRUE,D23,1))*(IF(ISNUMBER(E23)=TRUE,E23,1))*(IF(ISNUMBER(#REF!)=TRUE,#REF!,1))*(IF(ISNUMBER(F23)=TRUE,F23,1))*(IF(ISNUMBER(G23)=TRUE,G23,1))*(IF(ISNUMBER(H23)=TRUE,H23,1)),""))</f>
        <v>2.65</v>
      </c>
    </row>
    <row r="24" spans="2:9" x14ac:dyDescent="0.25">
      <c r="B24" s="2"/>
      <c r="C24" s="2" t="s">
        <v>32</v>
      </c>
      <c r="D24" s="1">
        <v>1</v>
      </c>
      <c r="E24" s="1">
        <v>4</v>
      </c>
      <c r="F24" s="3"/>
      <c r="G24" s="2">
        <v>6</v>
      </c>
      <c r="H24" s="2"/>
      <c r="I24" s="4">
        <f>IF(D24="","",IF((IF(ISNUMBER(D24)=TRUE,D24,1))*(IF(ISNUMBER(E24)=TRUE,E24,1))*(IF(ISNUMBER(#REF!)=TRUE,#REF!,1))*(IF(ISNUMBER(F24)=TRUE,F24,1))*(IF(ISNUMBER(G24)=TRUE,G24,1))*(IF(ISNUMBER(H24)=TRUE,H24,1))&gt;=0,(IF(ISNUMBER(D24)=TRUE,D24,1))*(IF(ISNUMBER(E24)=TRUE,E24,1))*(IF(ISNUMBER(#REF!)=TRUE,#REF!,1))*(IF(ISNUMBER(F24)=TRUE,F24,1))*(IF(ISNUMBER(G24)=TRUE,G24,1))*(IF(ISNUMBER(H24)=TRUE,H24,1)),""))</f>
        <v>24</v>
      </c>
    </row>
    <row r="25" spans="2:9" ht="15.75" customHeight="1" x14ac:dyDescent="0.25">
      <c r="B25" s="2"/>
      <c r="C25" s="2" t="s">
        <v>33</v>
      </c>
      <c r="D25" s="1">
        <v>1</v>
      </c>
      <c r="E25" s="1">
        <v>1</v>
      </c>
      <c r="F25" s="3"/>
      <c r="G25" s="2">
        <v>2.1</v>
      </c>
      <c r="H25" s="2"/>
      <c r="I25" s="4">
        <f>IF(D25="","",IF((IF(ISNUMBER(D25)=TRUE,D25,1))*(IF(ISNUMBER(E25)=TRUE,E25,1))*(IF(ISNUMBER(#REF!)=TRUE,#REF!,1))*(IF(ISNUMBER(F25)=TRUE,F25,1))*(IF(ISNUMBER(G25)=TRUE,G25,1))*(IF(ISNUMBER(H25)=TRUE,H25,1))&gt;=0,(IF(ISNUMBER(D25)=TRUE,D25,1))*(IF(ISNUMBER(E25)=TRUE,E25,1))*(IF(ISNUMBER(#REF!)=TRUE,#REF!,1))*(IF(ISNUMBER(F25)=TRUE,F25,1))*(IF(ISNUMBER(G25)=TRUE,G25,1))*(IF(ISNUMBER(H25)=TRUE,H25,1)),""))</f>
        <v>2.1</v>
      </c>
    </row>
    <row r="26" spans="2:9" x14ac:dyDescent="0.25">
      <c r="B26" s="2"/>
      <c r="C26" s="2" t="s">
        <v>34</v>
      </c>
      <c r="D26" s="1">
        <v>1</v>
      </c>
      <c r="E26" s="1">
        <v>1</v>
      </c>
      <c r="F26" s="3"/>
      <c r="G26" s="2">
        <v>4.16</v>
      </c>
      <c r="H26" s="2"/>
      <c r="I26" s="4">
        <f>IF(D26="","",IF((IF(ISNUMBER(D26)=TRUE,D26,1))*(IF(ISNUMBER(E26)=TRUE,E26,1))*(IF(ISNUMBER(#REF!)=TRUE,#REF!,1))*(IF(ISNUMBER(F26)=TRUE,F26,1))*(IF(ISNUMBER(G26)=TRUE,G26,1))*(IF(ISNUMBER(H26)=TRUE,H26,1))&gt;=0,(IF(ISNUMBER(D26)=TRUE,D26,1))*(IF(ISNUMBER(E26)=TRUE,E26,1))*(IF(ISNUMBER(#REF!)=TRUE,#REF!,1))*(IF(ISNUMBER(F26)=TRUE,F26,1))*(IF(ISNUMBER(G26)=TRUE,G26,1))*(IF(ISNUMBER(H26)=TRUE,H26,1)),""))</f>
        <v>4.16</v>
      </c>
    </row>
    <row r="27" spans="2:9" x14ac:dyDescent="0.25">
      <c r="B27" s="2"/>
      <c r="C27" s="2" t="s">
        <v>35</v>
      </c>
      <c r="D27" s="1">
        <v>1</v>
      </c>
      <c r="E27" s="1">
        <v>3</v>
      </c>
      <c r="F27" s="3"/>
      <c r="G27" s="2">
        <v>6</v>
      </c>
      <c r="H27" s="2"/>
      <c r="I27" s="4">
        <f>IF(D27="","",IF((IF(ISNUMBER(D27)=TRUE,D27,1))*(IF(ISNUMBER(E27)=TRUE,E27,1))*(IF(ISNUMBER(#REF!)=TRUE,#REF!,1))*(IF(ISNUMBER(F27)=TRUE,F27,1))*(IF(ISNUMBER(G27)=TRUE,G27,1))*(IF(ISNUMBER(H27)=TRUE,H27,1))&gt;=0,(IF(ISNUMBER(D27)=TRUE,D27,1))*(IF(ISNUMBER(E27)=TRUE,E27,1))*(IF(ISNUMBER(#REF!)=TRUE,#REF!,1))*(IF(ISNUMBER(F27)=TRUE,F27,1))*(IF(ISNUMBER(G27)=TRUE,G27,1))*(IF(ISNUMBER(H27)=TRUE,H27,1)),""))</f>
        <v>18</v>
      </c>
    </row>
    <row r="28" spans="2:9" x14ac:dyDescent="0.25">
      <c r="B28" s="2"/>
      <c r="C28" s="2" t="s">
        <v>36</v>
      </c>
      <c r="D28" s="1">
        <v>1</v>
      </c>
      <c r="E28" s="1">
        <v>2</v>
      </c>
      <c r="F28" s="3"/>
      <c r="G28" s="2">
        <v>6</v>
      </c>
      <c r="H28" s="2"/>
      <c r="I28" s="4">
        <f>IF(D28="","",IF((IF(ISNUMBER(D28)=TRUE,D28,1))*(IF(ISNUMBER(E28)=TRUE,E28,1))*(IF(ISNUMBER(#REF!)=TRUE,#REF!,1))*(IF(ISNUMBER(F28)=TRUE,F28,1))*(IF(ISNUMBER(G28)=TRUE,G28,1))*(IF(ISNUMBER(H28)=TRUE,H28,1))&gt;=0,(IF(ISNUMBER(D28)=TRUE,D28,1))*(IF(ISNUMBER(E28)=TRUE,E28,1))*(IF(ISNUMBER(#REF!)=TRUE,#REF!,1))*(IF(ISNUMBER(F28)=TRUE,F28,1))*(IF(ISNUMBER(G28)=TRUE,G28,1))*(IF(ISNUMBER(H28)=TRUE,H28,1)),""))</f>
        <v>12</v>
      </c>
    </row>
    <row r="29" spans="2:9" x14ac:dyDescent="0.25">
      <c r="B29" s="2"/>
      <c r="C29" s="2" t="s">
        <v>37</v>
      </c>
      <c r="D29" s="1">
        <v>1</v>
      </c>
      <c r="E29" s="1">
        <v>2</v>
      </c>
      <c r="F29" s="3"/>
      <c r="G29" s="2">
        <v>6</v>
      </c>
      <c r="H29" s="2"/>
      <c r="I29" s="4">
        <f>IF(D29="","",IF((IF(ISNUMBER(D29)=TRUE,D29,1))*(IF(ISNUMBER(E29)=TRUE,E29,1))*(IF(ISNUMBER(#REF!)=TRUE,#REF!,1))*(IF(ISNUMBER(F29)=TRUE,F29,1))*(IF(ISNUMBER(G29)=TRUE,G29,1))*(IF(ISNUMBER(H29)=TRUE,H29,1))&gt;=0,(IF(ISNUMBER(D29)=TRUE,D29,1))*(IF(ISNUMBER(E29)=TRUE,E29,1))*(IF(ISNUMBER(#REF!)=TRUE,#REF!,1))*(IF(ISNUMBER(F29)=TRUE,F29,1))*(IF(ISNUMBER(G29)=TRUE,G29,1))*(IF(ISNUMBER(H29)=TRUE,H29,1)),""))</f>
        <v>12</v>
      </c>
    </row>
    <row r="30" spans="2:9" x14ac:dyDescent="0.25">
      <c r="B30" s="2"/>
      <c r="C30" s="2" t="s">
        <v>38</v>
      </c>
      <c r="D30" s="1">
        <v>1</v>
      </c>
      <c r="E30" s="1">
        <v>1</v>
      </c>
      <c r="F30" s="3"/>
      <c r="G30" s="2">
        <v>3.4</v>
      </c>
      <c r="H30" s="2"/>
      <c r="I30" s="4">
        <f>IF(D30="","",IF((IF(ISNUMBER(D30)=TRUE,D30,1))*(IF(ISNUMBER(E30)=TRUE,E30,1))*(IF(ISNUMBER(#REF!)=TRUE,#REF!,1))*(IF(ISNUMBER(F30)=TRUE,F30,1))*(IF(ISNUMBER(G30)=TRUE,G30,1))*(IF(ISNUMBER(H30)=TRUE,H30,1))&gt;=0,(IF(ISNUMBER(D30)=TRUE,D30,1))*(IF(ISNUMBER(E30)=TRUE,E30,1))*(IF(ISNUMBER(#REF!)=TRUE,#REF!,1))*(IF(ISNUMBER(F30)=TRUE,F30,1))*(IF(ISNUMBER(G30)=TRUE,G30,1))*(IF(ISNUMBER(H30)=TRUE,H30,1)),""))</f>
        <v>3.4</v>
      </c>
    </row>
    <row r="31" spans="2:9" x14ac:dyDescent="0.25">
      <c r="H31" s="9" t="s">
        <v>5</v>
      </c>
      <c r="I31" s="14">
        <f>SUM(I6:I30)</f>
        <v>236.56</v>
      </c>
    </row>
  </sheetData>
  <mergeCells count="1">
    <mergeCell ref="C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Yıkım Söküm İşleri</vt:lpstr>
      <vt:lpstr>Kazı Dolgu İşleri</vt:lpstr>
      <vt:lpstr>Betonarme Konvensiyonel İşler</vt:lpstr>
      <vt:lpstr>drenaj</vt:lpstr>
      <vt:lpstr>panel çit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İsmail Sener</dc:creator>
  <cp:lastModifiedBy>İlker Durmuşoğlu</cp:lastModifiedBy>
  <dcterms:created xsi:type="dcterms:W3CDTF">2025-08-27T12:14:09Z</dcterms:created>
  <dcterms:modified xsi:type="dcterms:W3CDTF">2025-09-04T12:35:24Z</dcterms:modified>
</cp:coreProperties>
</file>